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workbookPassword="EC2B" lockStructure="1"/>
  <bookViews>
    <workbookView visibility="visible" minimized="0" showHorizontalScroll="1" showVerticalScroll="1" showSheetTabs="1" tabRatio="600" firstSheet="0" activeTab="0" autoFilterDateGrouping="1"/>
  </bookViews>
  <sheets>
    <sheet xmlns:r="http://schemas.openxmlformats.org/officeDocument/2006/relationships" name="1. Contexte &amp; mission" sheetId="1" state="visible" r:id="rId1"/>
    <sheet xmlns:r="http://schemas.openxmlformats.org/officeDocument/2006/relationships" name="2. Référencer" sheetId="2" state="visible" r:id="rId2"/>
    <sheet xmlns:r="http://schemas.openxmlformats.org/officeDocument/2006/relationships" name="3. Le samedi d’ouverture" sheetId="3" state="visible" r:id="rId3"/>
    <sheet xmlns:r="http://schemas.openxmlformats.org/officeDocument/2006/relationships" name="4. Tableau de bord" sheetId="4" state="visible" r:id="rId4"/>
    <sheet xmlns:r="http://schemas.openxmlformats.org/officeDocument/2006/relationships" name="5. Lire ses résultats" sheetId="5" state="visible" r:id="rId5"/>
    <sheet xmlns:r="http://schemas.openxmlformats.org/officeDocument/2006/relationships" name="6. Score &amp; corrigé" sheetId="6" state="visible" r:id="rId6"/>
    <sheet xmlns:r="http://schemas.openxmlformats.org/officeDocument/2006/relationships" name="REF" sheetId="7" state="hidden" r:id="rId7"/>
  </sheets>
  <definedNames/>
  <calcPr calcId="124519" fullCalcOnLoad="1"/>
</workbook>
</file>

<file path=xl/styles.xml><?xml version="1.0" encoding="utf-8"?>
<styleSheet xmlns="http://schemas.openxmlformats.org/spreadsheetml/2006/main">
  <numFmts count="7">
    <numFmt numFmtId="164" formatCode="#,##0.00&quot; €&quot;"/>
    <numFmt numFmtId="165" formatCode="0 %"/>
    <numFmt numFmtId="166" formatCode="#,##0.00&quot; €&quot;;\-#,##0.00&quot; €&quot;;&quot;&quot;"/>
    <numFmt numFmtId="167" formatCode="0.00;\-0.00;&quot;&quot;"/>
    <numFmt numFmtId="168" formatCode="0.00&quot; %&quot;"/>
    <numFmt numFmtId="169" formatCode="#,##0;\-#,##0;&quot;&quot;"/>
    <numFmt numFmtId="170" formatCode="0.0&quot; %&quot;"/>
  </numFmts>
  <fonts count="10">
    <font>
      <name val="Calibri"/>
      <family val="2"/>
      <color theme="1"/>
      <sz val="11"/>
      <scheme val="minor"/>
    </font>
    <font>
      <name val="Calibri"/>
      <b val="1"/>
      <color rgb="00FFFFFF"/>
      <sz val="13"/>
    </font>
    <font>
      <name val="Calibri"/>
      <b val="1"/>
      <color rgb="001A3A5C"/>
      <sz val="10"/>
    </font>
    <font>
      <name val="Calibri"/>
      <b val="1"/>
      <color rgb="001A3A5C"/>
      <sz val="11"/>
    </font>
    <font>
      <name val="Calibri"/>
      <color rgb="001A3A5C"/>
      <sz val="10"/>
    </font>
    <font>
      <name val="Calibri"/>
      <b val="1"/>
      <color rgb="00FFFFFF"/>
      <sz val="10"/>
    </font>
    <font>
      <name val="Calibri"/>
      <b val="1"/>
      <color rgb="0092400E"/>
      <sz val="10"/>
    </font>
    <font>
      <name val="Calibri"/>
      <b val="1"/>
      <color rgb="00FFFFFF"/>
      <sz val="12"/>
    </font>
    <font>
      <name val="Calibri"/>
      <i val="1"/>
      <color rgb="001A3A5C"/>
      <sz val="10"/>
    </font>
    <font>
      <name val="Calibri"/>
      <b val="1"/>
      <color rgb="0015803D"/>
      <sz val="10"/>
    </font>
  </fonts>
  <fills count="11">
    <fill>
      <patternFill/>
    </fill>
    <fill>
      <patternFill patternType="gray125"/>
    </fill>
    <fill>
      <patternFill patternType="solid">
        <fgColor rgb="001A3A5C"/>
        <bgColor rgb="001A3A5C"/>
      </patternFill>
    </fill>
    <fill>
      <patternFill patternType="solid">
        <fgColor rgb="002ABEAA"/>
        <bgColor rgb="002ABEAA"/>
      </patternFill>
    </fill>
    <fill>
      <patternFill patternType="solid">
        <fgColor rgb="00FFF59D"/>
        <bgColor rgb="00FFF59D"/>
      </patternFill>
    </fill>
    <fill>
      <patternFill patternType="solid">
        <fgColor rgb="00D6E4F7"/>
        <bgColor rgb="00D6E4F7"/>
      </patternFill>
    </fill>
    <fill>
      <patternFill patternType="solid">
        <fgColor rgb="00DCFCE7"/>
        <bgColor rgb="00DCFCE7"/>
      </patternFill>
    </fill>
    <fill>
      <patternFill patternType="solid">
        <fgColor rgb="00F4F8FC"/>
        <bgColor rgb="00F4F8FC"/>
      </patternFill>
    </fill>
    <fill>
      <patternFill patternType="solid">
        <fgColor rgb="00FFF7E0"/>
        <bgColor rgb="00FFF7E0"/>
      </patternFill>
    </fill>
    <fill>
      <patternFill patternType="solid">
        <fgColor rgb="00EEF3F9"/>
        <bgColor rgb="00EEF3F9"/>
      </patternFill>
    </fill>
    <fill>
      <patternFill patternType="solid">
        <fgColor rgb="00D3F1EA"/>
        <bgColor rgb="00D3F1EA"/>
      </patternFill>
    </fill>
  </fills>
  <borders count="11">
    <border>
      <left/>
      <right/>
      <top/>
      <bottom/>
      <diagonal/>
    </border>
    <border>
      <left style="thin">
        <color rgb="00B8C4D4"/>
      </left>
      <right style="thin">
        <color rgb="00B8C4D4"/>
      </right>
      <top style="thin">
        <color rgb="00B8C4D4"/>
      </top>
      <bottom style="thin">
        <color rgb="00B8C4D4"/>
      </bottom>
    </border>
    <border>
      <left/>
      <right/>
      <top style="thin">
        <color rgb="00B8C4D4"/>
      </top>
      <bottom/>
      <diagonal/>
    </border>
    <border>
      <left/>
      <right style="thin">
        <color rgb="00B8C4D4"/>
      </right>
      <top style="thin">
        <color rgb="00B8C4D4"/>
      </top>
      <bottom/>
      <diagonal/>
    </border>
    <border>
      <left/>
      <right style="thin">
        <color rgb="00B8C4D4"/>
      </right>
      <top style="thin">
        <color rgb="00B8C4D4"/>
      </top>
      <bottom style="thin">
        <color rgb="00B8C4D4"/>
      </bottom>
      <diagonal/>
    </border>
    <border>
      <left/>
      <right/>
      <top style="thin">
        <color rgb="00B8C4D4"/>
      </top>
      <bottom style="thin">
        <color rgb="00B8C4D4"/>
      </bottom>
      <diagonal/>
    </border>
    <border>
      <left style="thin">
        <color rgb="00B8C4D4"/>
      </left>
      <right/>
      <top/>
      <bottom/>
      <diagonal/>
    </border>
    <border>
      <left/>
      <right style="thin">
        <color rgb="00B8C4D4"/>
      </right>
      <top/>
      <bottom/>
      <diagonal/>
    </border>
    <border>
      <left style="thin">
        <color rgb="00B8C4D4"/>
      </left>
      <right/>
      <top/>
      <bottom style="thin">
        <color rgb="00B8C4D4"/>
      </bottom>
      <diagonal/>
    </border>
    <border>
      <left/>
      <right/>
      <top/>
      <bottom style="thin">
        <color rgb="00B8C4D4"/>
      </bottom>
      <diagonal/>
    </border>
    <border>
      <left/>
      <right style="thin">
        <color rgb="00B8C4D4"/>
      </right>
      <top/>
      <bottom style="thin">
        <color rgb="00B8C4D4"/>
      </bottom>
      <diagonal/>
    </border>
  </borders>
  <cellStyleXfs count="1">
    <xf numFmtId="0" fontId="0" fillId="0" borderId="0"/>
  </cellStyleXfs>
  <cellXfs count="57">
    <xf numFmtId="0" fontId="0" fillId="0" borderId="0" pivotButton="0" quotePrefix="0" xfId="0"/>
    <xf numFmtId="0" fontId="1" fillId="2" borderId="0" applyAlignment="1" pivotButton="0" quotePrefix="0" xfId="0">
      <alignment vertical="center"/>
    </xf>
    <xf numFmtId="0" fontId="2" fillId="3" borderId="0" applyAlignment="1" pivotButton="0" quotePrefix="0" xfId="0">
      <alignment vertical="center"/>
    </xf>
    <xf numFmtId="0" fontId="3" fillId="0" borderId="0" applyAlignment="1" pivotButton="0" quotePrefix="0" xfId="0">
      <alignment vertical="center"/>
    </xf>
    <xf numFmtId="0" fontId="2" fillId="4" borderId="1" applyAlignment="1" pivotButton="0" quotePrefix="0" xfId="0">
      <alignment horizontal="center" vertical="center" wrapText="1"/>
    </xf>
    <xf numFmtId="0" fontId="0" fillId="0" borderId="4" pivotButton="0" quotePrefix="0" xfId="0"/>
    <xf numFmtId="0" fontId="2" fillId="5" borderId="1" applyAlignment="1" pivotButton="0" quotePrefix="0" xfId="0">
      <alignment horizontal="center" vertical="center" wrapText="1"/>
    </xf>
    <xf numFmtId="0" fontId="0" fillId="0" borderId="5" pivotButton="0" quotePrefix="0" xfId="0"/>
    <xf numFmtId="0" fontId="2" fillId="6" borderId="1" applyAlignment="1" pivotButton="0" quotePrefix="0" xfId="0">
      <alignment horizontal="center" vertical="center" wrapText="1"/>
    </xf>
    <xf numFmtId="0" fontId="4" fillId="7" borderId="1" applyAlignment="1" pivotButton="0" quotePrefix="0" xfId="0">
      <alignment vertical="top" wrapText="1"/>
    </xf>
    <xf numFmtId="0" fontId="0" fillId="0" borderId="2" pivotButton="0" quotePrefix="0" xfId="0"/>
    <xf numFmtId="0" fontId="0" fillId="0" borderId="3" pivotButton="0" quotePrefix="0" xfId="0"/>
    <xf numFmtId="0" fontId="0" fillId="0" borderId="6" pivotButton="0" quotePrefix="0" xfId="0"/>
    <xf numFmtId="0" fontId="0" fillId="0" borderId="7" pivotButton="0" quotePrefix="0" xfId="0"/>
    <xf numFmtId="0" fontId="0" fillId="0" borderId="8" pivotButton="0" quotePrefix="0" xfId="0"/>
    <xf numFmtId="0" fontId="0" fillId="0" borderId="9" pivotButton="0" quotePrefix="0" xfId="0"/>
    <xf numFmtId="0" fontId="0" fillId="0" borderId="10" pivotButton="0" quotePrefix="0" xfId="0"/>
    <xf numFmtId="0" fontId="5" fillId="2" borderId="1" applyAlignment="1" pivotButton="0" quotePrefix="0" xfId="0">
      <alignment horizontal="center" vertical="center" wrapText="1"/>
    </xf>
    <xf numFmtId="0" fontId="5" fillId="2" borderId="1" applyAlignment="1" pivotButton="0" quotePrefix="0" xfId="0">
      <alignment vertical="center" wrapText="1"/>
    </xf>
    <xf numFmtId="0" fontId="2" fillId="0" borderId="1" applyAlignment="1" pivotButton="0" quotePrefix="0" xfId="0">
      <alignment vertical="center"/>
    </xf>
    <xf numFmtId="0" fontId="4" fillId="0" borderId="1" applyAlignment="1" pivotButton="0" quotePrefix="0" xfId="0">
      <alignment vertical="center"/>
    </xf>
    <xf numFmtId="0" fontId="2" fillId="7" borderId="1" applyAlignment="1" pivotButton="0" quotePrefix="0" xfId="0">
      <alignment vertical="center"/>
    </xf>
    <xf numFmtId="0" fontId="4" fillId="7" borderId="1" applyAlignment="1" pivotButton="0" quotePrefix="0" xfId="0">
      <alignment vertical="center"/>
    </xf>
    <xf numFmtId="0" fontId="6" fillId="8" borderId="0" applyAlignment="1" pivotButton="0" quotePrefix="0" xfId="0">
      <alignment vertical="center" wrapText="1"/>
    </xf>
    <xf numFmtId="0" fontId="2" fillId="9" borderId="0" applyAlignment="1" pivotButton="0" quotePrefix="0" xfId="0">
      <alignment vertical="center" wrapText="1"/>
    </xf>
    <xf numFmtId="0" fontId="7" fillId="2" borderId="0" applyAlignment="1" pivotButton="0" quotePrefix="0" xfId="0">
      <alignment vertical="center"/>
    </xf>
    <xf numFmtId="0" fontId="2" fillId="3" borderId="0" applyAlignment="1" pivotButton="0" quotePrefix="0" xfId="0">
      <alignment vertical="center" wrapText="1"/>
    </xf>
    <xf numFmtId="0" fontId="8" fillId="0" borderId="1" applyAlignment="1" pivotButton="0" quotePrefix="0" xfId="0">
      <alignment vertical="center"/>
    </xf>
    <xf numFmtId="164" fontId="4" fillId="0" borderId="1" applyAlignment="1" pivotButton="0" quotePrefix="0" xfId="0">
      <alignment horizontal="center" vertical="center"/>
    </xf>
    <xf numFmtId="165" fontId="4" fillId="0" borderId="1" applyAlignment="1" pivotButton="0" quotePrefix="0" xfId="0">
      <alignment horizontal="center" vertical="center"/>
    </xf>
    <xf numFmtId="0" fontId="4" fillId="5" borderId="1" applyAlignment="1" pivotButton="0" quotePrefix="0" xfId="0">
      <alignment horizontal="center" vertical="center"/>
    </xf>
    <xf numFmtId="0" fontId="2" fillId="0" borderId="1" applyAlignment="1" pivotButton="0" quotePrefix="0" xfId="0">
      <alignment horizontal="center" vertical="center"/>
    </xf>
    <xf numFmtId="166" fontId="4" fillId="4" borderId="1" applyAlignment="1" pivotButton="0" quotePrefix="0" xfId="0">
      <alignment horizontal="center" vertical="center"/>
    </xf>
    <xf numFmtId="167" fontId="4" fillId="4" borderId="1" applyAlignment="1" pivotButton="0" quotePrefix="0" xfId="0">
      <alignment horizontal="center" vertical="center"/>
    </xf>
    <xf numFmtId="0" fontId="8" fillId="7" borderId="1" applyAlignment="1" pivotButton="0" quotePrefix="0" xfId="0">
      <alignment vertical="center"/>
    </xf>
    <xf numFmtId="164" fontId="4" fillId="7" borderId="1" applyAlignment="1" pivotButton="0" quotePrefix="0" xfId="0">
      <alignment horizontal="center" vertical="center"/>
    </xf>
    <xf numFmtId="165" fontId="4" fillId="7" borderId="1" applyAlignment="1" pivotButton="0" quotePrefix="0" xfId="0">
      <alignment horizontal="center" vertical="center"/>
    </xf>
    <xf numFmtId="0" fontId="2" fillId="7" borderId="1" applyAlignment="1" pivotButton="0" quotePrefix="0" xfId="0">
      <alignment horizontal="center" vertical="center"/>
    </xf>
    <xf numFmtId="0" fontId="2" fillId="9" borderId="1" applyAlignment="1" pivotButton="0" quotePrefix="0" xfId="0">
      <alignment horizontal="center" vertical="center"/>
    </xf>
    <xf numFmtId="0" fontId="2" fillId="9" borderId="1" applyAlignment="1" pivotButton="0" quotePrefix="0" xfId="0">
      <alignment vertical="center"/>
    </xf>
    <xf numFmtId="164" fontId="2" fillId="9" borderId="1" applyAlignment="1" pivotButton="0" quotePrefix="0" xfId="0">
      <alignment horizontal="center" vertical="center"/>
    </xf>
    <xf numFmtId="0" fontId="2" fillId="0" borderId="1" applyAlignment="1" pivotButton="0" quotePrefix="0" xfId="0">
      <alignment vertical="center" wrapText="1"/>
    </xf>
    <xf numFmtId="0" fontId="2" fillId="7" borderId="1" applyAlignment="1" pivotButton="0" quotePrefix="0" xfId="0">
      <alignment vertical="center" wrapText="1"/>
    </xf>
    <xf numFmtId="168" fontId="4" fillId="4" borderId="1" applyAlignment="1" pivotButton="0" quotePrefix="0" xfId="0">
      <alignment horizontal="center" vertical="center"/>
    </xf>
    <xf numFmtId="169" fontId="4" fillId="7" borderId="1" applyAlignment="1" pivotButton="0" quotePrefix="0" xfId="0">
      <alignment horizontal="center" vertical="center"/>
    </xf>
    <xf numFmtId="170" fontId="4" fillId="4" borderId="1" applyAlignment="1" pivotButton="0" quotePrefix="0" xfId="0">
      <alignment horizontal="center" vertical="center"/>
    </xf>
    <xf numFmtId="0" fontId="4" fillId="7" borderId="1" applyAlignment="1" pivotButton="0" quotePrefix="0" xfId="0">
      <alignment horizontal="center" vertical="center"/>
    </xf>
    <xf numFmtId="0" fontId="4" fillId="0" borderId="1" applyAlignment="1" pivotButton="0" quotePrefix="0" xfId="0">
      <alignment horizontal="center" vertical="center"/>
    </xf>
    <xf numFmtId="0" fontId="2" fillId="10" borderId="0" applyAlignment="1" pivotButton="0" quotePrefix="0" xfId="0">
      <alignment vertical="center" wrapText="1"/>
    </xf>
    <xf numFmtId="165" fontId="2" fillId="0" borderId="1" applyAlignment="1" pivotButton="0" quotePrefix="0" xfId="0">
      <alignment horizontal="center" vertical="center"/>
    </xf>
    <xf numFmtId="0" fontId="9" fillId="0" borderId="1" applyAlignment="1" pivotButton="0" quotePrefix="0" xfId="0">
      <alignment horizontal="center" vertical="center"/>
    </xf>
    <xf numFmtId="0" fontId="4" fillId="0" borderId="1" applyAlignment="1" pivotButton="0" quotePrefix="0" xfId="0">
      <alignment vertical="center" wrapText="1"/>
    </xf>
    <xf numFmtId="165" fontId="2" fillId="7" borderId="1" applyAlignment="1" pivotButton="0" quotePrefix="0" xfId="0">
      <alignment horizontal="center" vertical="center"/>
    </xf>
    <xf numFmtId="0" fontId="9" fillId="7" borderId="1" applyAlignment="1" pivotButton="0" quotePrefix="0" xfId="0">
      <alignment horizontal="center" vertical="center"/>
    </xf>
    <xf numFmtId="0" fontId="4" fillId="7" borderId="1" applyAlignment="1" pivotButton="0" quotePrefix="0" xfId="0">
      <alignment vertical="center" wrapText="1"/>
    </xf>
    <xf numFmtId="165" fontId="2" fillId="9" borderId="1" applyAlignment="1" pivotButton="0" quotePrefix="0" xfId="0">
      <alignment horizontal="center" vertical="center"/>
    </xf>
    <xf numFmtId="0" fontId="2" fillId="10" borderId="1" applyAlignment="1" pivotButton="0" quotePrefix="0" xfId="0">
      <alignment vertical="center" wrapText="1"/>
    </xf>
  </cellXfs>
  <cellStyles count="1">
    <cellStyle name="Normal" xfId="0" builtinId="0" hidden="0"/>
  </cellStyles>
  <dxfs count="2">
    <dxf>
      <font>
        <name val="Calibri"/>
        <b val="1"/>
        <color rgb="0015803D"/>
        <sz val="10"/>
      </font>
      <fill>
        <patternFill patternType="solid">
          <fgColor rgb="00DCFCE7"/>
          <bgColor rgb="00DCFCE7"/>
        </patternFill>
      </fill>
    </dxf>
    <dxf>
      <font>
        <name val="Calibri"/>
        <b val="1"/>
        <color rgb="00B91C1C"/>
        <sz val="10"/>
      </font>
      <fill>
        <patternFill patternType="solid">
          <fgColor rgb="00FEE2E2"/>
          <b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H26"/>
  <sheetViews>
    <sheetView showGridLines="0" workbookViewId="0">
      <selection activeCell="A1" sqref="A1"/>
    </sheetView>
  </sheetViews>
  <sheetFormatPr baseColWidth="8" defaultRowHeight="15"/>
  <cols>
    <col width="3" customWidth="1" min="1" max="1"/>
    <col width="32" customWidth="1" min="2" max="2"/>
    <col width="16" customWidth="1" min="3" max="3"/>
    <col width="16" customWidth="1" min="4" max="4"/>
    <col width="16" customWidth="1" min="5" max="5"/>
    <col width="16" customWidth="1" min="6" max="6"/>
    <col width="16" customWidth="1" min="7" max="7"/>
    <col width="16" customWidth="1" min="8" max="8"/>
    <col width="3" customWidth="1" min="9" max="9"/>
  </cols>
  <sheetData>
    <row r="1"/>
    <row r="2" ht="30" customHeight="1">
      <c r="B2" s="1" t="inlineStr">
        <is>
          <t>RÉVISION AUTONOME — OUVERTURE DE « LA CAVE &amp; LA TABLE »</t>
        </is>
      </c>
    </row>
    <row r="3" ht="20" customHeight="1">
      <c r="B3" s="2" t="inlineStr">
        <is>
          <t>À faire seul, après la séance · module La TVA au rayon · AMUM · BC01 comp. 1.4</t>
        </is>
      </c>
    </row>
    <row r="4"/>
    <row r="5">
      <c r="B5" s="3" t="inlineStr">
        <is>
          <t>Comment lire ce classeur</t>
        </is>
      </c>
    </row>
    <row r="6" ht="29.8" customHeight="1">
      <c r="B6" s="4" t="inlineStr">
        <is>
          <t>Case JAUNE  —  un nombre à calculer</t>
        </is>
      </c>
      <c r="C6" s="5" t="n"/>
      <c r="D6" s="6" t="inlineStr">
        <is>
          <t>Case BLEUE  —  un mot à choisir dans la liste</t>
        </is>
      </c>
      <c r="E6" s="7" t="n"/>
      <c r="F6" s="5" t="n"/>
      <c r="G6" s="8" t="inlineStr">
        <is>
          <t>Contrôle  —  ✓ juste, ✗ faux</t>
        </is>
      </c>
      <c r="H6" s="5" t="n"/>
    </row>
    <row r="7" ht="20" customHeight="1">
      <c r="B7" s="9" t="inlineStr">
        <is>
          <t>La colonne « Contrôle » se remplit toute seule à chaque saisie.
Les montants s’écrivent en euros, arrondis au centime — deux décimales.
Les taux s’écrivent en tapant le nombre seul : pour 9,82 %, tapez 9,82. Le signe % est ajouté par la feuille ; si vous le tapez vous-même, le contrôle vous mettra une croix.</t>
        </is>
      </c>
      <c r="C7" s="10" t="n"/>
      <c r="D7" s="10" t="n"/>
      <c r="E7" s="10" t="n"/>
      <c r="F7" s="10" t="n"/>
      <c r="G7" s="10" t="n"/>
      <c r="H7" s="11" t="n"/>
    </row>
    <row r="8" ht="20" customHeight="1">
      <c r="B8" s="12" t="n"/>
      <c r="H8" s="13" t="n"/>
    </row>
    <row r="9" ht="20" customHeight="1">
      <c r="B9" s="14" t="n"/>
      <c r="C9" s="15" t="n"/>
      <c r="D9" s="15" t="n"/>
      <c r="E9" s="15" t="n"/>
      <c r="F9" s="15" t="n"/>
      <c r="G9" s="15" t="n"/>
      <c r="H9" s="16" t="n"/>
    </row>
    <row r="10"/>
    <row r="11">
      <c r="B11" s="3" t="inlineStr">
        <is>
          <t>Le contexte</t>
        </is>
      </c>
    </row>
    <row r="12" ht="21" customHeight="1">
      <c r="B12" s="9" t="inlineStr">
        <is>
          <t>« LA CAVE &amp; LA TABLE » est une cave et épicerie fine de centre-ville : des bouteilles, des bocaux, des produits de terroir, et un petit comptoir de six places où l’on peut boire un verre et manger une assiette. Vous en êtes l’assistant manager.
Avant l’ouverture, il faut référencer les dix premiers produits : leur donner un taux de TVA, puis un prix de vente. Le premier samedi, la caisse tourne toute la journée. Le soir, la gérante vous demande le chiffre d’affaires — celui qui ira au tableau de bord, donc hors taxe.
Ce ne sont pas les produits travaillés en cours : ici il y a de l’alcool, du terroir et un comptoir. La méthode, elle, ne change pas. C’est tout l’intérêt de l’exercice.</t>
        </is>
      </c>
      <c r="C12" s="10" t="n"/>
      <c r="D12" s="10" t="n"/>
      <c r="E12" s="10" t="n"/>
      <c r="F12" s="10" t="n"/>
      <c r="G12" s="10" t="n"/>
      <c r="H12" s="11" t="n"/>
    </row>
    <row r="13" ht="21" customHeight="1">
      <c r="B13" s="12" t="n"/>
      <c r="H13" s="13" t="n"/>
    </row>
    <row r="14" ht="21" customHeight="1">
      <c r="B14" s="12" t="n"/>
      <c r="H14" s="13" t="n"/>
    </row>
    <row r="15" ht="21" customHeight="1">
      <c r="B15" s="14" t="n"/>
      <c r="C15" s="15" t="n"/>
      <c r="D15" s="15" t="n"/>
      <c r="E15" s="15" t="n"/>
      <c r="F15" s="15" t="n"/>
      <c r="G15" s="15" t="n"/>
      <c r="H15" s="16" t="n"/>
    </row>
    <row r="16"/>
    <row r="17">
      <c r="B17" s="3" t="inlineStr">
        <is>
          <t>Votre mission</t>
        </is>
      </c>
    </row>
    <row r="18" ht="22" customHeight="1">
      <c r="B18" s="17" t="inlineStr">
        <is>
          <t>Feuille</t>
        </is>
      </c>
      <c r="C18" s="18" t="inlineStr">
        <is>
          <t>Ce que vous y faites</t>
        </is>
      </c>
      <c r="D18" s="7" t="n"/>
      <c r="E18" s="7" t="n"/>
      <c r="F18" s="7" t="n"/>
      <c r="G18" s="7" t="n"/>
      <c r="H18" s="5" t="n"/>
    </row>
    <row r="19" ht="29.8" customHeight="1">
      <c r="B19" s="19" t="inlineStr">
        <is>
          <t>Feuille 2</t>
        </is>
      </c>
      <c r="C19" s="20" t="inlineStr">
        <is>
          <t>Référencer les dix produits : trouver le taux, puis fixer le prix de vente hors taxe, le prix affiché et le coefficient.</t>
        </is>
      </c>
      <c r="D19" s="7" t="n"/>
      <c r="E19" s="7" t="n"/>
      <c r="F19" s="7" t="n"/>
      <c r="G19" s="7" t="n"/>
      <c r="H19" s="5" t="n"/>
    </row>
    <row r="20" ht="16.9" customHeight="1">
      <c r="B20" s="21" t="inlineStr">
        <is>
          <t>Feuille 3</t>
        </is>
      </c>
      <c r="C20" s="22" t="inlineStr">
        <is>
          <t>Ventiler le relevé de caisse du samedi d’ouverture, en euros.</t>
        </is>
      </c>
      <c r="D20" s="7" t="n"/>
      <c r="E20" s="7" t="n"/>
      <c r="F20" s="7" t="n"/>
      <c r="G20" s="7" t="n"/>
      <c r="H20" s="5" t="n"/>
    </row>
    <row r="21" ht="16.9" customHeight="1">
      <c r="B21" s="19" t="inlineStr">
        <is>
          <t>Feuille 4</t>
        </is>
      </c>
      <c r="C21" s="20" t="inlineStr">
        <is>
          <t>Remplir le tableau de bord de la journée et le comparer aux objectifs.</t>
        </is>
      </c>
      <c r="D21" s="7" t="n"/>
      <c r="E21" s="7" t="n"/>
      <c r="F21" s="7" t="n"/>
      <c r="G21" s="7" t="n"/>
      <c r="H21" s="5" t="n"/>
    </row>
    <row r="22" ht="16.9" customHeight="1">
      <c r="B22" s="21" t="inlineStr">
        <is>
          <t>Feuille 5</t>
        </is>
      </c>
      <c r="C22" s="22" t="inlineStr">
        <is>
          <t>Répondre à quatre questions de lecture, dans les listes déroulantes.</t>
        </is>
      </c>
      <c r="D22" s="7" t="n"/>
      <c r="E22" s="7" t="n"/>
      <c r="F22" s="7" t="n"/>
      <c r="G22" s="7" t="n"/>
      <c r="H22" s="5" t="n"/>
    </row>
    <row r="23" ht="16.9" customHeight="1">
      <c r="B23" s="19" t="inlineStr">
        <is>
          <t>Feuille 6</t>
        </is>
      </c>
      <c r="C23" s="20" t="inlineStr">
        <is>
          <t>Lire votre score et le corrigé commenté — une fois le reste fait.</t>
        </is>
      </c>
      <c r="D23" s="7" t="n"/>
      <c r="E23" s="7" t="n"/>
      <c r="F23" s="7" t="n"/>
      <c r="G23" s="7" t="n"/>
      <c r="H23" s="5" t="n"/>
    </row>
    <row r="24"/>
    <row r="25" ht="29.8" customHeight="1">
      <c r="B25" s="23" t="inlineStr">
        <is>
          <t>N’OUVREZ PAS LA FEUILLE 6 AVANT D’AVOIR TERMINÉ LES FEUILLES 2 À 5. Elle donne les réponses commentées : la lire d’abord vous ferait croire que vous savez faire.</t>
        </is>
      </c>
    </row>
    <row r="26" ht="20" customHeight="1">
      <c r="B26" s="24" t="inlineStr">
        <is>
          <t>Faites-le d’abord sans le mémo. Si vous devez l’ouvrir, notez sur quelle ligne — c’est celle-là qu’il faut revoir.</t>
        </is>
      </c>
    </row>
  </sheetData>
  <mergeCells count="15">
    <mergeCell ref="B6:C6"/>
    <mergeCell ref="C19:H19"/>
    <mergeCell ref="B26:H26"/>
    <mergeCell ref="C21:H21"/>
    <mergeCell ref="C22:H22"/>
    <mergeCell ref="C23:H23"/>
    <mergeCell ref="B2:H2"/>
    <mergeCell ref="C18:H18"/>
    <mergeCell ref="B25:H25"/>
    <mergeCell ref="G6:H6"/>
    <mergeCell ref="B12:H15"/>
    <mergeCell ref="B3:H3"/>
    <mergeCell ref="D6:F6"/>
    <mergeCell ref="B7:H9"/>
    <mergeCell ref="C20:H20"/>
  </mergeCells>
  <pageMargins left="0.75" right="0.75" top="1" bottom="1" header="0.5" footer="0.5"/>
  <pageSetup orientation="landscape" fitToHeight="1" fitToWidth="1"/>
</worksheet>
</file>

<file path=xl/worksheets/sheet2.xml><?xml version="1.0" encoding="utf-8"?>
<worksheet xmlns="http://schemas.openxmlformats.org/spreadsheetml/2006/main">
  <sheetPr>
    <outlinePr summaryBelow="1" summaryRight="1"/>
    <pageSetUpPr fitToPage="1"/>
  </sheetPr>
  <dimension ref="A1:M17"/>
  <sheetViews>
    <sheetView showGridLines="0" workbookViewId="0">
      <selection activeCell="A1" sqref="A1"/>
    </sheetView>
  </sheetViews>
  <sheetFormatPr baseColWidth="8" defaultRowHeight="15"/>
  <cols>
    <col width="3" customWidth="1" min="1" max="1"/>
    <col width="30.8" customWidth="1" min="2" max="2"/>
    <col width="36.9" customWidth="1" min="3" max="3"/>
    <col width="10" customWidth="1" min="4" max="4"/>
    <col width="11" customWidth="1" min="5" max="5"/>
    <col width="10" customWidth="1" min="6" max="6"/>
    <col width="8" customWidth="1" min="7" max="7"/>
    <col width="11" customWidth="1" min="8" max="8"/>
    <col width="8" customWidth="1" min="9" max="9"/>
    <col width="11" customWidth="1" min="10" max="10"/>
    <col width="8" customWidth="1" min="11" max="11"/>
    <col width="11" customWidth="1" min="12" max="12"/>
    <col width="8" customWidth="1" min="13" max="13"/>
    <col width="3" customWidth="1" min="14" max="14"/>
  </cols>
  <sheetData>
    <row r="1"/>
    <row r="2" ht="28" customHeight="1">
      <c r="B2" s="25" t="inlineStr">
        <is>
          <t>RÉFÉRENCER LES DIX PREMIERS PRODUITS</t>
        </is>
      </c>
    </row>
    <row r="3" ht="20" customHeight="1">
      <c r="B3" s="26" t="inlineStr">
        <is>
          <t>Le taux vient de la situation de vente. Le prix de vente vient du taux de marque visé. Prix en euros au centime ; coefficient en nombre à deux décimales.</t>
        </is>
      </c>
    </row>
    <row r="4"/>
    <row r="5" ht="68.5" customHeight="1">
      <c r="B5" s="17" t="inlineStr">
        <is>
          <t>Produit</t>
        </is>
      </c>
      <c r="C5" s="17" t="inlineStr">
        <is>
          <t>La situation de vente</t>
        </is>
      </c>
      <c r="D5" s="17" t="inlineStr">
        <is>
          <t>Achat HT
(€)</t>
        </is>
      </c>
      <c r="E5" s="17" t="inlineStr">
        <is>
          <t>Taux de marque visé
(%)</t>
        </is>
      </c>
      <c r="F5" s="17" t="inlineStr">
        <is>
          <t>Taux de TVA
(liste)</t>
        </is>
      </c>
      <c r="G5" s="17" t="inlineStr">
        <is>
          <t>Contrôle</t>
        </is>
      </c>
      <c r="H5" s="17" t="inlineStr">
        <is>
          <t>Prix de vente hors taxe
(€)</t>
        </is>
      </c>
      <c r="I5" s="17" t="inlineStr">
        <is>
          <t>Contrôle</t>
        </is>
      </c>
      <c r="J5" s="17" t="inlineStr">
        <is>
          <t>Prix affiché TTC
(€)</t>
        </is>
      </c>
      <c r="K5" s="17" t="inlineStr">
        <is>
          <t>Contrôle</t>
        </is>
      </c>
      <c r="L5" s="17" t="inlineStr">
        <is>
          <t>Coefficient multiplicateur
(nombre, 2 décimales)</t>
        </is>
      </c>
      <c r="M5" s="17" t="inlineStr">
        <is>
          <t>Contrôle</t>
        </is>
      </c>
    </row>
    <row r="6">
      <c r="B6" s="19" t="inlineStr">
        <is>
          <t>Bouteille de vin rouge 75 cl</t>
        </is>
      </c>
      <c r="C6" s="27" t="inlineStr">
        <is>
          <t>bouteille fermée, emportée</t>
        </is>
      </c>
      <c r="D6" s="28" t="n">
        <v>4.8</v>
      </c>
      <c r="E6" s="29" t="n">
        <v>0.6</v>
      </c>
      <c r="F6" s="30" t="n"/>
      <c r="G6" s="31">
        <f>IF(F6="","",IF(UPPER(TRIM(F6))=REF!$B$2,"✓","✗"))</f>
        <v/>
      </c>
      <c r="H6" s="32" t="n"/>
      <c r="I6" s="31">
        <f>IF(H6="","",IF(ABS(H6-REF!$B$3)&lt;=0.01,"✓","✗"))</f>
        <v/>
      </c>
      <c r="J6" s="32" t="n"/>
      <c r="K6" s="31">
        <f>IF(J6="","",IF(ABS(J6-REF!$B$4)&lt;=0.01,"✓","✗"))</f>
        <v/>
      </c>
      <c r="L6" s="33" t="n"/>
      <c r="M6" s="31">
        <f>IF(L6="","",IF(ABS(L6-REF!$B$5)&lt;=0.01,"✓","✗"))</f>
        <v/>
      </c>
    </row>
    <row r="7">
      <c r="B7" s="21" t="inlineStr">
        <is>
          <t>Bière artisanale 33 cl</t>
        </is>
      </c>
      <c r="C7" s="34" t="inlineStr">
        <is>
          <t>bouteille fermée, emportée</t>
        </is>
      </c>
      <c r="D7" s="35" t="n">
        <v>1.2</v>
      </c>
      <c r="E7" s="36" t="n">
        <v>0.6</v>
      </c>
      <c r="F7" s="30" t="n"/>
      <c r="G7" s="31">
        <f>IF(F7="","",IF(UPPER(TRIM(F7))=REF!$B$6,"✓","✗"))</f>
        <v/>
      </c>
      <c r="H7" s="32" t="n"/>
      <c r="I7" s="31">
        <f>IF(H7="","",IF(ABS(H7-REF!$B$7)&lt;=0.01,"✓","✗"))</f>
        <v/>
      </c>
      <c r="J7" s="32" t="n"/>
      <c r="K7" s="31">
        <f>IF(J7="","",IF(ABS(J7-REF!$B$8)&lt;=0.01,"✓","✗"))</f>
        <v/>
      </c>
      <c r="L7" s="33" t="n"/>
      <c r="M7" s="31">
        <f>IF(L7="","",IF(ABS(L7-REF!$B$9)&lt;=0.01,"✓","✗"))</f>
        <v/>
      </c>
    </row>
    <row r="8">
      <c r="B8" s="19" t="inlineStr">
        <is>
          <t>Verre de vin au comptoir</t>
        </is>
      </c>
      <c r="C8" s="27" t="inlineStr">
        <is>
          <t>servi au verre, bu sur place</t>
        </is>
      </c>
      <c r="D8" s="28" t="n">
        <v>0.9</v>
      </c>
      <c r="E8" s="29" t="n">
        <v>0.75</v>
      </c>
      <c r="F8" s="30" t="n"/>
      <c r="G8" s="31">
        <f>IF(F8="","",IF(UPPER(TRIM(F8))=REF!$B$10,"✓","✗"))</f>
        <v/>
      </c>
      <c r="H8" s="32" t="n"/>
      <c r="I8" s="31">
        <f>IF(H8="","",IF(ABS(H8-REF!$B$11)&lt;=0.01,"✓","✗"))</f>
        <v/>
      </c>
      <c r="J8" s="32" t="n"/>
      <c r="K8" s="31">
        <f>IF(J8="","",IF(ABS(J8-REF!$B$12)&lt;=0.01,"✓","✗"))</f>
        <v/>
      </c>
      <c r="L8" s="33" t="n"/>
      <c r="M8" s="31">
        <f>IF(L8="","",IF(ABS(L8-REF!$B$13)&lt;=0.01,"✓","✗"))</f>
        <v/>
      </c>
    </row>
    <row r="9">
      <c r="B9" s="21" t="inlineStr">
        <is>
          <t>Terrine de campagne en bocal</t>
        </is>
      </c>
      <c r="C9" s="34" t="inlineStr">
        <is>
          <t>bocal fermé, emporté</t>
        </is>
      </c>
      <c r="D9" s="35" t="n">
        <v>2.4</v>
      </c>
      <c r="E9" s="36" t="n">
        <v>0.6</v>
      </c>
      <c r="F9" s="30" t="n"/>
      <c r="G9" s="31">
        <f>IF(F9="","",IF(UPPER(TRIM(F9))=REF!$B$14,"✓","✗"))</f>
        <v/>
      </c>
      <c r="H9" s="32" t="n"/>
      <c r="I9" s="31">
        <f>IF(H9="","",IF(ABS(H9-REF!$B$15)&lt;=0.01,"✓","✗"))</f>
        <v/>
      </c>
      <c r="J9" s="32" t="n"/>
      <c r="K9" s="31">
        <f>IF(J9="","",IF(ABS(J9-REF!$B$16)&lt;=0.01,"✓","✗"))</f>
        <v/>
      </c>
      <c r="L9" s="33" t="n"/>
      <c r="M9" s="31">
        <f>IF(L9="","",IF(ABS(L9-REF!$B$17)&lt;=0.01,"✓","✗"))</f>
        <v/>
      </c>
    </row>
    <row r="10">
      <c r="B10" s="19" t="inlineStr">
        <is>
          <t>Confiture de figues 250 g</t>
        </is>
      </c>
      <c r="C10" s="27" t="inlineStr">
        <is>
          <t>pot fermé, emporté</t>
        </is>
      </c>
      <c r="D10" s="28" t="n">
        <v>1.6</v>
      </c>
      <c r="E10" s="29" t="n">
        <v>0.6</v>
      </c>
      <c r="F10" s="30" t="n"/>
      <c r="G10" s="31">
        <f>IF(F10="","",IF(UPPER(TRIM(F10))=REF!$B$18,"✓","✗"))</f>
        <v/>
      </c>
      <c r="H10" s="32" t="n"/>
      <c r="I10" s="31">
        <f>IF(H10="","",IF(ABS(H10-REF!$B$19)&lt;=0.01,"✓","✗"))</f>
        <v/>
      </c>
      <c r="J10" s="32" t="n"/>
      <c r="K10" s="31">
        <f>IF(J10="","",IF(ABS(J10-REF!$B$20)&lt;=0.01,"✓","✗"))</f>
        <v/>
      </c>
      <c r="L10" s="33" t="n"/>
      <c r="M10" s="31">
        <f>IF(L10="","",IF(ABS(L10-REF!$B$21)&lt;=0.01,"✓","✗"))</f>
        <v/>
      </c>
    </row>
    <row r="11">
      <c r="B11" s="21" t="inlineStr">
        <is>
          <t>Miel de lavande 500 g</t>
        </is>
      </c>
      <c r="C11" s="34" t="inlineStr">
        <is>
          <t>pot fermé, emporté</t>
        </is>
      </c>
      <c r="D11" s="35" t="n">
        <v>4</v>
      </c>
      <c r="E11" s="36" t="n">
        <v>0.6</v>
      </c>
      <c r="F11" s="30" t="n"/>
      <c r="G11" s="31">
        <f>IF(F11="","",IF(UPPER(TRIM(F11))=REF!$B$22,"✓","✗"))</f>
        <v/>
      </c>
      <c r="H11" s="32" t="n"/>
      <c r="I11" s="31">
        <f>IF(H11="","",IF(ABS(H11-REF!$B$23)&lt;=0.01,"✓","✗"))</f>
        <v/>
      </c>
      <c r="J11" s="32" t="n"/>
      <c r="K11" s="31">
        <f>IF(J11="","",IF(ABS(J11-REF!$B$24)&lt;=0.01,"✓","✗"))</f>
        <v/>
      </c>
      <c r="L11" s="33" t="n"/>
      <c r="M11" s="31">
        <f>IF(L11="","",IF(ABS(L11-REF!$B$25)&lt;=0.01,"✓","✗"))</f>
        <v/>
      </c>
    </row>
    <row r="12">
      <c r="B12" s="19" t="inlineStr">
        <is>
          <t>Caviar d’Aquitaine 30 g</t>
        </is>
      </c>
      <c r="C12" s="27" t="inlineStr">
        <is>
          <t>boîte fermée, emportée</t>
        </is>
      </c>
      <c r="D12" s="28" t="n">
        <v>36</v>
      </c>
      <c r="E12" s="29" t="n">
        <v>0.5</v>
      </c>
      <c r="F12" s="30" t="n"/>
      <c r="G12" s="31">
        <f>IF(F12="","",IF(UPPER(TRIM(F12))=REF!$B$26,"✓","✗"))</f>
        <v/>
      </c>
      <c r="H12" s="32" t="n"/>
      <c r="I12" s="31">
        <f>IF(H12="","",IF(ABS(H12-REF!$B$27)&lt;=0.01,"✓","✗"))</f>
        <v/>
      </c>
      <c r="J12" s="32" t="n"/>
      <c r="K12" s="31">
        <f>IF(J12="","",IF(ABS(J12-REF!$B$28)&lt;=0.01,"✓","✗"))</f>
        <v/>
      </c>
      <c r="L12" s="33" t="n"/>
      <c r="M12" s="31">
        <f>IF(L12="","",IF(ABS(L12-REF!$B$29)&lt;=0.01,"✓","✗"))</f>
        <v/>
      </c>
    </row>
    <row r="13">
      <c r="B13" s="21" t="inlineStr">
        <is>
          <t>Nougat de Montélimar 150 g</t>
        </is>
      </c>
      <c r="C13" s="34" t="inlineStr">
        <is>
          <t>sachet fermé, emporté</t>
        </is>
      </c>
      <c r="D13" s="35" t="n">
        <v>1.8</v>
      </c>
      <c r="E13" s="36" t="n">
        <v>0.6</v>
      </c>
      <c r="F13" s="30" t="n"/>
      <c r="G13" s="31">
        <f>IF(F13="","",IF(UPPER(TRIM(F13))=REF!$B$30,"✓","✗"))</f>
        <v/>
      </c>
      <c r="H13" s="32" t="n"/>
      <c r="I13" s="31">
        <f>IF(H13="","",IF(ABS(H13-REF!$B$31)&lt;=0.01,"✓","✗"))</f>
        <v/>
      </c>
      <c r="J13" s="32" t="n"/>
      <c r="K13" s="31">
        <f>IF(J13="","",IF(ABS(J13-REF!$B$32)&lt;=0.01,"✓","✗"))</f>
        <v/>
      </c>
      <c r="L13" s="33" t="n"/>
      <c r="M13" s="31">
        <f>IF(L13="","",IF(ABS(L13-REF!$B$33)&lt;=0.01,"✓","✗"))</f>
        <v/>
      </c>
    </row>
    <row r="14">
      <c r="B14" s="19" t="inlineStr">
        <is>
          <t>Assiette de charcuterie</t>
        </is>
      </c>
      <c r="C14" s="27" t="inlineStr">
        <is>
          <t>servie à l’assiette, mangée sur place</t>
        </is>
      </c>
      <c r="D14" s="28" t="n">
        <v>3.2</v>
      </c>
      <c r="E14" s="29" t="n">
        <v>0.6</v>
      </c>
      <c r="F14" s="30" t="n"/>
      <c r="G14" s="31">
        <f>IF(F14="","",IF(UPPER(TRIM(F14))=REF!$B$34,"✓","✗"))</f>
        <v/>
      </c>
      <c r="H14" s="32" t="n"/>
      <c r="I14" s="31">
        <f>IF(H14="","",IF(ABS(H14-REF!$B$35)&lt;=0.01,"✓","✗"))</f>
        <v/>
      </c>
      <c r="J14" s="32" t="n"/>
      <c r="K14" s="31">
        <f>IF(J14="","",IF(ABS(J14-REF!$B$36)&lt;=0.01,"✓","✗"))</f>
        <v/>
      </c>
      <c r="L14" s="33" t="n"/>
      <c r="M14" s="31">
        <f>IF(L14="","",IF(ABS(L14-REF!$B$37)&lt;=0.01,"✓","✗"))</f>
        <v/>
      </c>
    </row>
    <row r="15">
      <c r="B15" s="21" t="inlineStr">
        <is>
          <t>Café servi au comptoir</t>
        </is>
      </c>
      <c r="C15" s="34" t="inlineStr">
        <is>
          <t>gobelet ouvert, bu sur place</t>
        </is>
      </c>
      <c r="D15" s="35" t="n">
        <v>0.28</v>
      </c>
      <c r="E15" s="36" t="n">
        <v>0.8</v>
      </c>
      <c r="F15" s="30" t="n"/>
      <c r="G15" s="31">
        <f>IF(F15="","",IF(UPPER(TRIM(F15))=REF!$B$38,"✓","✗"))</f>
        <v/>
      </c>
      <c r="H15" s="32" t="n"/>
      <c r="I15" s="31">
        <f>IF(H15="","",IF(ABS(H15-REF!$B$39)&lt;=0.01,"✓","✗"))</f>
        <v/>
      </c>
      <c r="J15" s="32" t="n"/>
      <c r="K15" s="31">
        <f>IF(J15="","",IF(ABS(J15-REF!$B$40)&lt;=0.01,"✓","✗"))</f>
        <v/>
      </c>
      <c r="L15" s="33" t="n"/>
      <c r="M15" s="31">
        <f>IF(L15="","",IF(ABS(L15-REF!$B$41)&lt;=0.01,"✓","✗"))</f>
        <v/>
      </c>
    </row>
    <row r="16"/>
    <row r="17" ht="29.8" customHeight="1">
      <c r="B17" s="23" t="inlineStr">
        <is>
          <t>La confiture, l’assiette de charcuterie et la bouteille de vin ont toutes les trois 60 % de taux de marque. Leurs coefficients seront-ils égaux ? Regardez votre colonne, puis dites pourquoi.</t>
        </is>
      </c>
    </row>
  </sheetData>
  <mergeCells count="3">
    <mergeCell ref="B3:M3"/>
    <mergeCell ref="B2:M2"/>
    <mergeCell ref="B17:M17"/>
  </mergeCells>
  <conditionalFormatting sqref="G6:G15">
    <cfRule type="expression" priority="1" dxfId="0">
      <formula>G6="✓"</formula>
    </cfRule>
    <cfRule type="expression" priority="2" dxfId="1">
      <formula>G6="✗"</formula>
    </cfRule>
  </conditionalFormatting>
  <conditionalFormatting sqref="I6:I15">
    <cfRule type="expression" priority="3" dxfId="0">
      <formula>I6="✓"</formula>
    </cfRule>
    <cfRule type="expression" priority="4" dxfId="1">
      <formula>I6="✗"</formula>
    </cfRule>
  </conditionalFormatting>
  <conditionalFormatting sqref="K6:K15">
    <cfRule type="expression" priority="5" dxfId="0">
      <formula>K6="✓"</formula>
    </cfRule>
    <cfRule type="expression" priority="6" dxfId="1">
      <formula>K6="✗"</formula>
    </cfRule>
  </conditionalFormatting>
  <conditionalFormatting sqref="M6:M15">
    <cfRule type="expression" priority="7" dxfId="0">
      <formula>M6="✓"</formula>
    </cfRule>
    <cfRule type="expression" priority="8" dxfId="1">
      <formula>M6="✗"</formula>
    </cfRule>
  </conditionalFormatting>
  <dataValidations count="1">
    <dataValidation sqref="F6 F7 F8 F9 F10 F11 F12 F13 F14 F15" showDropDown="0" showInputMessage="0" showErrorMessage="0" allowBlank="1" type="list">
      <formula1>"10 %,5,5 %,20 %"</formula1>
    </dataValidation>
  </dataValidations>
  <pageMargins left="0.75" right="0.75" top="1" bottom="1" header="0.5" footer="0.5"/>
  <pageSetup orientation="landscape" fitToHeight="1" fitToWidth="1"/>
</worksheet>
</file>

<file path=xl/worksheets/sheet3.xml><?xml version="1.0" encoding="utf-8"?>
<worksheet xmlns="http://schemas.openxmlformats.org/spreadsheetml/2006/main">
  <sheetPr>
    <outlinePr summaryBelow="1" summaryRight="1"/>
    <pageSetUpPr fitToPage="1"/>
  </sheetPr>
  <dimension ref="A1:H17"/>
  <sheetViews>
    <sheetView showGridLines="0" workbookViewId="0">
      <selection activeCell="A1" sqref="A1"/>
    </sheetView>
  </sheetViews>
  <sheetFormatPr baseColWidth="8" defaultRowHeight="15"/>
  <cols>
    <col width="3" customWidth="1" min="1" max="1"/>
    <col width="12" customWidth="1" min="2" max="2"/>
    <col width="40" customWidth="1" min="3" max="3"/>
    <col width="16" customWidth="1" min="4" max="4"/>
    <col width="16" customWidth="1" min="5" max="5"/>
    <col width="8" customWidth="1" min="6" max="6"/>
    <col width="16" customWidth="1" min="7" max="7"/>
    <col width="8" customWidth="1" min="8" max="8"/>
    <col width="3" customWidth="1" min="9" max="9"/>
  </cols>
  <sheetData>
    <row r="1"/>
    <row r="2" ht="28" customHeight="1">
      <c r="B2" s="25" t="inlineStr">
        <is>
          <t>LE RELEVÉ DE CAISSE DU SAMEDI D’OUVERTURE</t>
        </is>
      </c>
    </row>
    <row r="3" ht="29.8" customHeight="1">
      <c r="B3" s="26" t="inlineStr">
        <is>
          <t>La caisse ne donne que du TTC, ventilé par taux. Le tableau de bord, lui, se remplit hors taxe. Tous les montants en euros, au centime.</t>
        </is>
      </c>
    </row>
    <row r="4"/>
    <row r="5" ht="30" customHeight="1">
      <c r="B5" s="17" t="inlineStr">
        <is>
          <t>Taux</t>
        </is>
      </c>
      <c r="C5" s="17" t="inlineStr">
        <is>
          <t>Ce que la cave a vendu</t>
        </is>
      </c>
      <c r="D5" s="17" t="inlineStr">
        <is>
          <t>Encaissé TTC
(€)</t>
        </is>
      </c>
      <c r="E5" s="17" t="inlineStr">
        <is>
          <t>CA hors taxe
(€)</t>
        </is>
      </c>
      <c r="F5" s="17" t="inlineStr">
        <is>
          <t>Contrôle</t>
        </is>
      </c>
      <c r="G5" s="17" t="inlineStr">
        <is>
          <t>TVA collectée
(€)</t>
        </is>
      </c>
      <c r="H5" s="17" t="inlineStr">
        <is>
          <t>Contrôle</t>
        </is>
      </c>
    </row>
    <row r="6">
      <c r="B6" s="31" t="inlineStr">
        <is>
          <t>10 %</t>
        </is>
      </c>
      <c r="C6" s="20" t="inlineStr">
        <is>
          <t>Assiettes et cafés servis au comptoir</t>
        </is>
      </c>
      <c r="D6" s="28" t="n">
        <v>462</v>
      </c>
      <c r="E6" s="32" t="n"/>
      <c r="F6" s="31">
        <f>IF(E6="","",IF(ABS(E6-REF!$B$42)&lt;=0.01,"✓","✗"))</f>
        <v/>
      </c>
      <c r="G6" s="32" t="n"/>
      <c r="H6" s="31">
        <f>IF(G6="","",IF(ABS(G6-REF!$B$43)&lt;=0.01,"✓","✗"))</f>
        <v/>
      </c>
    </row>
    <row r="7">
      <c r="B7" s="37" t="inlineStr">
        <is>
          <t>5,5 %</t>
        </is>
      </c>
      <c r="C7" s="22" t="inlineStr">
        <is>
          <t>Bocaux et pots fermés, emportés</t>
        </is>
      </c>
      <c r="D7" s="35" t="n">
        <v>938.95</v>
      </c>
      <c r="E7" s="32" t="n"/>
      <c r="F7" s="31">
        <f>IF(E7="","",IF(ABS(E7-REF!$B$44)&lt;=0.01,"✓","✗"))</f>
        <v/>
      </c>
      <c r="G7" s="32" t="n"/>
      <c r="H7" s="31">
        <f>IF(G7="","",IF(ABS(G7-REF!$B$45)&lt;=0.01,"✓","✗"))</f>
        <v/>
      </c>
    </row>
    <row r="8">
      <c r="B8" s="31" t="inlineStr">
        <is>
          <t>20 %</t>
        </is>
      </c>
      <c r="C8" s="20" t="inlineStr">
        <is>
          <t>Alcools même au verre, caviar, nougat</t>
        </is>
      </c>
      <c r="D8" s="28" t="n">
        <v>1968</v>
      </c>
      <c r="E8" s="32" t="n"/>
      <c r="F8" s="31">
        <f>IF(E8="","",IF(ABS(E8-REF!$B$46)&lt;=0.01,"✓","✗"))</f>
        <v/>
      </c>
      <c r="G8" s="32" t="n"/>
      <c r="H8" s="31">
        <f>IF(G8="","",IF(ABS(G8-REF!$B$47)&lt;=0.01,"✓","✗"))</f>
        <v/>
      </c>
    </row>
    <row r="9">
      <c r="B9" s="38" t="inlineStr">
        <is>
          <t>TOTAL</t>
        </is>
      </c>
      <c r="C9" s="39" t="inlineStr">
        <is>
          <t>La journée entière</t>
        </is>
      </c>
      <c r="D9" s="40" t="n">
        <v>3368.95</v>
      </c>
      <c r="E9" s="32" t="n"/>
      <c r="F9" s="31">
        <f>IF(E9="","",IF(ABS(E9-REF!$B$48)&lt;=0.01,"✓","✗"))</f>
        <v/>
      </c>
      <c r="G9" s="32" t="n"/>
      <c r="H9" s="31">
        <f>IF(G9="","",IF(ABS(G9-REF!$B$49)&lt;=0.01,"✓","✗"))</f>
        <v/>
      </c>
    </row>
    <row r="10"/>
    <row r="11">
      <c r="B11" s="3" t="inlineStr">
        <is>
          <t>Trois questions sur cette journée</t>
        </is>
      </c>
    </row>
    <row r="12" ht="30" customHeight="1">
      <c r="B12" s="17" t="inlineStr">
        <is>
          <t>N°</t>
        </is>
      </c>
      <c r="C12" s="17" t="inlineStr">
        <is>
          <t>La question</t>
        </is>
      </c>
      <c r="D12" s="5" t="n"/>
      <c r="E12" s="17" t="inlineStr">
        <is>
          <t>Votre réponse</t>
        </is>
      </c>
      <c r="F12" s="5" t="n"/>
      <c r="G12" s="17" t="inlineStr">
        <is>
          <t>Contrôle</t>
        </is>
      </c>
      <c r="H12" s="5" t="n"/>
    </row>
    <row r="13" ht="30" customHeight="1">
      <c r="B13" s="31" t="inlineStr">
        <is>
          <t>1</t>
        </is>
      </c>
      <c r="C13" s="41" t="inlineStr">
        <is>
          <t>Additionnez le CA hors taxe et la TVA de la journée. Quel montant obtenez-vous, en euros ?</t>
        </is>
      </c>
      <c r="D13" s="5" t="n"/>
      <c r="E13" s="32" t="n"/>
      <c r="F13" s="5" t="n"/>
      <c r="G13" s="31">
        <f>IF(E13="","",IF(ABS(E13-REF!$B$50)&lt;=0.01,"✓","✗"))</f>
        <v/>
      </c>
    </row>
    <row r="14" ht="42.7" customHeight="1">
      <c r="B14" s="37" t="inlineStr">
        <is>
          <t>2</t>
        </is>
      </c>
      <c r="C14" s="42" t="inlineStr">
        <is>
          <t>Quel est le taux moyen réel de TVA de la journée ? En pourcentage, deux décimales — tapez le nombre seul.</t>
        </is>
      </c>
      <c r="D14" s="5" t="n"/>
      <c r="E14" s="43" t="n"/>
      <c r="F14" s="5" t="n"/>
      <c r="G14" s="31">
        <f>IF(E14="","",IF(ABS(E14-REF!$B$51)&lt;=0.005,"✓","✗"))</f>
        <v/>
      </c>
    </row>
    <row r="15" ht="30" customHeight="1">
      <c r="B15" s="31" t="inlineStr">
        <is>
          <t>3</t>
        </is>
      </c>
      <c r="C15" s="41" t="inlineStr">
        <is>
          <t>Un collègue divise le total encaissé par 1,10, d’un seul coup. Quel CA hors taxe obtient-il, en euros ?</t>
        </is>
      </c>
      <c r="D15" s="5" t="n"/>
      <c r="E15" s="32" t="n"/>
      <c r="F15" s="5" t="n"/>
      <c r="G15" s="31">
        <f>IF(E15="","",IF(ABS(E15-REF!$B$52)&lt;=0.01,"✓","✗"))</f>
        <v/>
      </c>
    </row>
    <row r="16"/>
    <row r="17" ht="42.7" customHeight="1">
      <c r="B17" s="23" t="inlineStr">
        <is>
          <t>Sur le ticket du rayon, ce même raccourci coûtait 5,45 € sur 1 755 € : invisible. Ici il coûte bien davantage, parce que la cave vend surtout des produits qui ne sont pas à 10 %. Plus le mix s’éloigne de 10 %, plus le raccourci dérape — il n’est jamais « presque juste ».</t>
        </is>
      </c>
    </row>
  </sheetData>
  <mergeCells count="16">
    <mergeCell ref="E12:F12"/>
    <mergeCell ref="C12:D12"/>
    <mergeCell ref="G12:H12"/>
    <mergeCell ref="B12"/>
    <mergeCell ref="B17:H17"/>
    <mergeCell ref="E15:F15"/>
    <mergeCell ref="C15:D15"/>
    <mergeCell ref="G15:H15"/>
    <mergeCell ref="C14:D14"/>
    <mergeCell ref="B2:H2"/>
    <mergeCell ref="E13:F13"/>
    <mergeCell ref="C13:D13"/>
    <mergeCell ref="E14:F14"/>
    <mergeCell ref="G13:H13"/>
    <mergeCell ref="G14:H14"/>
    <mergeCell ref="B3:H3"/>
  </mergeCells>
  <conditionalFormatting sqref="F6:F9">
    <cfRule type="expression" priority="1" dxfId="0">
      <formula>F6="✓"</formula>
    </cfRule>
    <cfRule type="expression" priority="2" dxfId="1">
      <formula>F6="✗"</formula>
    </cfRule>
  </conditionalFormatting>
  <conditionalFormatting sqref="H6:H9">
    <cfRule type="expression" priority="3" dxfId="0">
      <formula>H6="✓"</formula>
    </cfRule>
    <cfRule type="expression" priority="4" dxfId="1">
      <formula>H6="✗"</formula>
    </cfRule>
  </conditionalFormatting>
  <conditionalFormatting sqref="G13:G15">
    <cfRule type="expression" priority="5" dxfId="0">
      <formula>G13="✓"</formula>
    </cfRule>
    <cfRule type="expression" priority="6" dxfId="1">
      <formula>G13="✗"</formula>
    </cfRule>
  </conditionalFormatting>
  <pageMargins left="0.75" right="0.75" top="1" bottom="1" header="0.5" footer="0.5"/>
  <pageSetup orientation="landscape" fitToHeight="1" fitToWidth="1"/>
</worksheet>
</file>

<file path=xl/worksheets/sheet4.xml><?xml version="1.0" encoding="utf-8"?>
<worksheet xmlns="http://schemas.openxmlformats.org/spreadsheetml/2006/main">
  <sheetPr>
    <outlinePr summaryBelow="1" summaryRight="1"/>
    <pageSetUpPr fitToPage="1"/>
  </sheetPr>
  <dimension ref="A1:I21"/>
  <sheetViews>
    <sheetView showGridLines="0" workbookViewId="0">
      <selection activeCell="A1" sqref="A1"/>
    </sheetView>
  </sheetViews>
  <sheetFormatPr baseColWidth="8" defaultRowHeight="15"/>
  <cols>
    <col width="3" customWidth="1" min="1" max="1"/>
    <col width="40.2" customWidth="1" min="2" max="2"/>
    <col width="15" customWidth="1" min="3" max="3"/>
    <col width="8" customWidth="1" min="4" max="4"/>
    <col width="15" customWidth="1" min="5" max="5"/>
    <col width="13" customWidth="1" min="6" max="6"/>
    <col width="8" customWidth="1" min="7" max="7"/>
    <col width="13" customWidth="1" min="8" max="8"/>
    <col width="8" customWidth="1" min="9" max="9"/>
    <col width="3" customWidth="1" min="10" max="10"/>
  </cols>
  <sheetData>
    <row r="1"/>
    <row r="2" ht="28" customHeight="1">
      <c r="B2" s="25" t="inlineStr">
        <is>
          <t>LE TABLEAU DE BORD DE LA JOURNÉE</t>
        </is>
      </c>
    </row>
    <row r="3" ht="29.8" customHeight="1">
      <c r="B3" s="26" t="inlineStr">
        <is>
          <t>Tout se lit hors taxe. Les données brutes sont fournies, les indicateurs sont à calculer. L’unité attendue est écrite sur chaque ligne et dans chaque en-tête.</t>
        </is>
      </c>
    </row>
    <row r="4"/>
    <row r="5">
      <c r="B5" s="3" t="inlineStr">
        <is>
          <t>Ce que vous savez déjà</t>
        </is>
      </c>
    </row>
    <row r="6" ht="30" customHeight="1">
      <c r="B6" s="17" t="inlineStr">
        <is>
          <t>Donnée</t>
        </is>
      </c>
      <c r="C6" s="17" t="inlineStr">
        <is>
          <t>Valeur</t>
        </is>
      </c>
    </row>
    <row r="7">
      <c r="B7" s="19" t="inlineStr">
        <is>
          <t>Coût d’achat des marchandises vendues</t>
        </is>
      </c>
      <c r="C7" s="28" t="n">
        <v>1220</v>
      </c>
    </row>
    <row r="8">
      <c r="B8" s="21" t="inlineStr">
        <is>
          <t>Nombre de tickets</t>
        </is>
      </c>
      <c r="C8" s="44" t="n">
        <v>236</v>
      </c>
    </row>
    <row r="9">
      <c r="B9" s="19" t="inlineStr">
        <is>
          <t>Objectif de CA hors taxe du jour</t>
        </is>
      </c>
      <c r="C9" s="28" t="n">
        <v>2700</v>
      </c>
    </row>
    <row r="10">
      <c r="B10" s="21" t="inlineStr">
        <is>
          <t>Objectif de panier moyen</t>
        </is>
      </c>
      <c r="C10" s="35" t="n">
        <v>13</v>
      </c>
    </row>
    <row r="11"/>
    <row r="12">
      <c r="B12" s="3" t="inlineStr">
        <is>
          <t>Ce que vous devez calculer</t>
        </is>
      </c>
    </row>
    <row r="13" ht="68.5" customHeight="1">
      <c r="B13" s="17" t="inlineStr">
        <is>
          <t>Indicateur</t>
        </is>
      </c>
      <c r="C13" s="17" t="inlineStr">
        <is>
          <t>Réalisé</t>
        </is>
      </c>
      <c r="D13" s="17" t="inlineStr">
        <is>
          <t>Contrôle</t>
        </is>
      </c>
      <c r="E13" s="17" t="inlineStr">
        <is>
          <t>Objectif
(€)</t>
        </is>
      </c>
      <c r="F13" s="17" t="inlineStr">
        <is>
          <t>Écart réalisé − objectif
(€, avec le signe)</t>
        </is>
      </c>
      <c r="G13" s="17" t="inlineStr">
        <is>
          <t>Contrôle</t>
        </is>
      </c>
      <c r="H13" s="17" t="inlineStr">
        <is>
          <t>Taux de réalisation
(%, une décimale)</t>
        </is>
      </c>
      <c r="I13" s="17" t="inlineStr">
        <is>
          <t>Contrôle</t>
        </is>
      </c>
    </row>
    <row r="14" ht="24" customHeight="1">
      <c r="B14" s="19" t="inlineStr">
        <is>
          <t>Chiffre d’affaires hors taxe  (€)</t>
        </is>
      </c>
      <c r="C14" s="32" t="n"/>
      <c r="D14" s="31">
        <f>IF(C14="","",IF(ABS(C14-REF!$B$48)&lt;=0.01,"✓","✗"))</f>
        <v/>
      </c>
      <c r="E14" s="28" t="n">
        <v>2700</v>
      </c>
      <c r="F14" s="32" t="n"/>
      <c r="G14" s="31">
        <f>IF(F14="","",IF(ABS(F14-REF!$B$57)&lt;=0.01,"✓","✗"))</f>
        <v/>
      </c>
      <c r="H14" s="45" t="n"/>
      <c r="I14" s="31">
        <f>IF(H14="","",IF(ABS(H14-REF!$B$58)&lt;=0.05,"✓","✗"))</f>
        <v/>
      </c>
    </row>
    <row r="15" ht="24" customHeight="1">
      <c r="B15" s="21" t="inlineStr">
        <is>
          <t>Marge brute  (€)</t>
        </is>
      </c>
      <c r="C15" s="32" t="n"/>
      <c r="D15" s="31">
        <f>IF(C15="","",IF(ABS(C15-REF!$B$54)&lt;=0.01,"✓","✗"))</f>
        <v/>
      </c>
      <c r="E15" s="46" t="inlineStr">
        <is>
          <t>—</t>
        </is>
      </c>
      <c r="F15" s="46" t="inlineStr">
        <is>
          <t>—</t>
        </is>
      </c>
      <c r="G15" s="46" t="inlineStr">
        <is>
          <t>—</t>
        </is>
      </c>
      <c r="H15" s="46" t="inlineStr">
        <is>
          <t>—</t>
        </is>
      </c>
      <c r="I15" s="46" t="inlineStr">
        <is>
          <t>—</t>
        </is>
      </c>
    </row>
    <row r="16" ht="24" customHeight="1">
      <c r="B16" s="19" t="inlineStr">
        <is>
          <t>Taux de marque  (%, deux décimales)</t>
        </is>
      </c>
      <c r="C16" s="43" t="n"/>
      <c r="D16" s="31">
        <f>IF(C16="","",IF(ABS(C16-REF!$B$55)&lt;=0.005,"✓","✗"))</f>
        <v/>
      </c>
      <c r="E16" s="47" t="inlineStr">
        <is>
          <t>—</t>
        </is>
      </c>
      <c r="F16" s="47" t="inlineStr">
        <is>
          <t>—</t>
        </is>
      </c>
      <c r="G16" s="47" t="inlineStr">
        <is>
          <t>—</t>
        </is>
      </c>
      <c r="H16" s="47" t="inlineStr">
        <is>
          <t>—</t>
        </is>
      </c>
      <c r="I16" s="47" t="inlineStr">
        <is>
          <t>—</t>
        </is>
      </c>
    </row>
    <row r="17" ht="24" customHeight="1">
      <c r="B17" s="21" t="inlineStr">
        <is>
          <t>Panier moyen  (€)</t>
        </is>
      </c>
      <c r="C17" s="32" t="n"/>
      <c r="D17" s="31">
        <f>IF(C17="","",IF(ABS(C17-REF!$B$56)&lt;=0.01,"✓","✗"))</f>
        <v/>
      </c>
      <c r="E17" s="35" t="n">
        <v>13</v>
      </c>
      <c r="F17" s="32" t="n"/>
      <c r="G17" s="31">
        <f>IF(F17="","",IF(ABS(F17-REF!$B$59)&lt;=0.01,"✓","✗"))</f>
        <v/>
      </c>
      <c r="H17" s="45" t="n"/>
      <c r="I17" s="31">
        <f>IF(H17="","",IF(ABS(H17-REF!$B$60)&lt;=0.05,"✓","✗"))</f>
        <v/>
      </c>
    </row>
    <row r="18"/>
    <row r="19" ht="42.7" customHeight="1">
      <c r="B19" s="24" t="inlineStr">
        <is>
          <t>La marge brute et le taux de marque n’ont pas d’objectif : le responsable n’en a fixé que deux, sur le chiffre d’affaires et sur le panier moyen. Les tirets de ces deux lignes sont donc normaux — on calcule le réalisé, sans écart à mesurer.</t>
        </is>
      </c>
    </row>
    <row r="20"/>
    <row r="21" ht="22" customHeight="1">
      <c r="B21" s="23" t="inlineStr">
        <is>
          <t>Deux de ces quatre lignes racontent la même histoire. Laquelle, et pourquoi ? C’est la feuille 5.</t>
        </is>
      </c>
    </row>
  </sheetData>
  <mergeCells count="4">
    <mergeCell ref="B21:I21"/>
    <mergeCell ref="B3:I3"/>
    <mergeCell ref="B19:I19"/>
    <mergeCell ref="B2:I2"/>
  </mergeCells>
  <conditionalFormatting sqref="D14:D17">
    <cfRule type="expression" priority="1" dxfId="0">
      <formula>D14="✓"</formula>
    </cfRule>
    <cfRule type="expression" priority="2" dxfId="1">
      <formula>D14="✗"</formula>
    </cfRule>
  </conditionalFormatting>
  <conditionalFormatting sqref="G14:G17">
    <cfRule type="expression" priority="3" dxfId="0">
      <formula>G14="✓"</formula>
    </cfRule>
    <cfRule type="expression" priority="4" dxfId="1">
      <formula>G14="✗"</formula>
    </cfRule>
  </conditionalFormatting>
  <conditionalFormatting sqref="I14:I17">
    <cfRule type="expression" priority="5" dxfId="0">
      <formula>I14="✓"</formula>
    </cfRule>
    <cfRule type="expression" priority="6" dxfId="1">
      <formula>I14="✗"</formula>
    </cfRule>
  </conditionalFormatting>
  <pageMargins left="0.75" right="0.75" top="1" bottom="1" header="0.5" footer="0.5"/>
  <pageSetup orientation="landscape" fitToHeight="1" fitToWidth="1"/>
</worksheet>
</file>

<file path=xl/worksheets/sheet5.xml><?xml version="1.0" encoding="utf-8"?>
<worksheet xmlns="http://schemas.openxmlformats.org/spreadsheetml/2006/main">
  <sheetPr>
    <outlinePr summaryBelow="1" summaryRight="1"/>
    <pageSetUpPr fitToPage="1"/>
  </sheetPr>
  <dimension ref="A1:E11"/>
  <sheetViews>
    <sheetView showGridLines="0" workbookViewId="0">
      <selection activeCell="A1" sqref="A1"/>
    </sheetView>
  </sheetViews>
  <sheetFormatPr baseColWidth="8" defaultRowHeight="15"/>
  <cols>
    <col width="3" customWidth="1" min="1" max="1"/>
    <col width="6" customWidth="1" min="2" max="2"/>
    <col width="62" customWidth="1" min="3" max="3"/>
    <col width="34" customWidth="1" min="4" max="4"/>
    <col width="10" customWidth="1" min="5" max="5"/>
    <col width="3" customWidth="1" min="6" max="6"/>
  </cols>
  <sheetData>
    <row r="1"/>
    <row r="2" ht="28" customHeight="1">
      <c r="B2" s="25" t="inlineStr">
        <is>
          <t>LIRE SES RÉSULTATS</t>
        </is>
      </c>
    </row>
    <row r="3" ht="20" customHeight="1">
      <c r="B3" s="26" t="inlineStr">
        <is>
          <t>Quatre questions. Les réponses sont dans les listes déroulantes.</t>
        </is>
      </c>
    </row>
    <row r="4"/>
    <row r="5" ht="30" customHeight="1">
      <c r="B5" s="17" t="inlineStr">
        <is>
          <t>N°</t>
        </is>
      </c>
      <c r="C5" s="17" t="inlineStr">
        <is>
          <t>La question</t>
        </is>
      </c>
      <c r="D5" s="17" t="inlineStr">
        <is>
          <t>Votre réponse
(liste déroulante)</t>
        </is>
      </c>
      <c r="E5" s="17" t="inlineStr">
        <is>
          <t>Contrôle</t>
        </is>
      </c>
    </row>
    <row r="6" ht="34" customHeight="1">
      <c r="B6" s="31" t="inlineStr">
        <is>
          <t>1</t>
        </is>
      </c>
      <c r="C6" s="41" t="inlineStr">
        <is>
          <t>La cave a-t-elle tenu son objectif de chiffre d’affaires ?</t>
        </is>
      </c>
      <c r="D6" s="30" t="n"/>
      <c r="E6" s="31">
        <f>IF(D6="","",IF(UPPER(TRIM(D6))=REF!$B$61,"✓","✗"))</f>
        <v/>
      </c>
    </row>
    <row r="7" ht="34" customHeight="1">
      <c r="B7" s="37" t="inlineStr">
        <is>
          <t>2</t>
        </is>
      </c>
      <c r="C7" s="42" t="inlineStr">
        <is>
          <t>Le panier moyen est sous l’objectif alors que le CA le dépasse. Qu’est-ce qui a porté le chiffre d’affaires ?</t>
        </is>
      </c>
      <c r="D7" s="30" t="n"/>
      <c r="E7" s="31">
        <f>IF(D7="","",IF(UPPER(TRIM(D7))=REF!$B$62,"✓","✗"))</f>
        <v/>
      </c>
    </row>
    <row r="8" ht="34" customHeight="1">
      <c r="B8" s="31" t="inlineStr">
        <is>
          <t>3</t>
        </is>
      </c>
      <c r="C8" s="41" t="inlineStr">
        <is>
          <t>Le taux moyen réel de TVA de la journée dépasse 10 %. Qu’est-ce que cela dit du mix vendu ?</t>
        </is>
      </c>
      <c r="D8" s="30" t="n"/>
      <c r="E8" s="31">
        <f>IF(D8="","",IF(UPPER(TRIM(D8))=REF!$B$63,"✓","✗"))</f>
        <v/>
      </c>
    </row>
    <row r="9" ht="34" customHeight="1">
      <c r="B9" s="37" t="inlineStr">
        <is>
          <t>4</t>
        </is>
      </c>
      <c r="C9" s="42" t="inlineStr">
        <is>
          <t>Quel indicateur suivriez-vous pour redresser le panier moyen ?</t>
        </is>
      </c>
      <c r="D9" s="30" t="n"/>
      <c r="E9" s="31">
        <f>IF(D9="","",IF(UPPER(TRIM(D9))=REF!$B$64,"✓","✗"))</f>
        <v/>
      </c>
    </row>
    <row r="10"/>
    <row r="11" ht="29.8" customHeight="1">
      <c r="B11" s="48" t="inlineStr">
        <is>
          <t>La compétence visée : analyser les indicateurs de l’unité marchande et proposer des ajustements à sa hiérarchie. La question 4 est celle qui la valide.</t>
        </is>
      </c>
    </row>
  </sheetData>
  <mergeCells count="3">
    <mergeCell ref="B11:E11"/>
    <mergeCell ref="B3:E3"/>
    <mergeCell ref="B2:E2"/>
  </mergeCells>
  <conditionalFormatting sqref="E6:E9">
    <cfRule type="expression" priority="1" dxfId="0">
      <formula>E6="✓"</formula>
    </cfRule>
    <cfRule type="expression" priority="2" dxfId="1">
      <formula>E6="✗"</formula>
    </cfRule>
  </conditionalFormatting>
  <dataValidations count="4">
    <dataValidation sqref="D6" showDropDown="0" showInputMessage="0" showErrorMessage="0" allowBlank="1" type="list">
      <formula1>"NON,OUI"</formula1>
    </dataValidation>
    <dataValidation sqref="D7" showDropDown="0" showInputMessage="0" showErrorMessage="0" allowBlank="1" type="list">
      <formula1>"LE NOMBRE DE CLIENTS,LA VALEUR DE CHAQUE VENTE,LE TAUX DE MARQUE"</formula1>
    </dataValidation>
    <dataValidation sqref="D8" showDropDown="0" showInputMessage="0" showErrorMessage="0" allowBlank="1" type="list">
      <formula1>"LA PART DES PRODUITS À 5.5 %,LA PART DES PRODUITS À 20 %,LA PART DES PRODUITS À 10 %"</formula1>
    </dataValidation>
    <dataValidation sqref="D9" showDropDown="0" showInputMessage="0" showErrorMessage="0" allowBlank="1" type="list">
      <formula1>"TAUX DE MARQUE,DÉMARQUE INCONNUE,INDICE DE VENTE"</formula1>
    </dataValidation>
  </dataValidations>
  <pageMargins left="0.75" right="0.75" top="1" bottom="1" header="0.5" footer="0.5"/>
  <pageSetup orientation="landscape" fitToHeight="1" fitToWidth="1"/>
</worksheet>
</file>

<file path=xl/worksheets/sheet6.xml><?xml version="1.0" encoding="utf-8"?>
<worksheet xmlns="http://schemas.openxmlformats.org/spreadsheetml/2006/main">
  <sheetPr>
    <outlinePr summaryBelow="1" summaryRight="1"/>
    <pageSetUpPr fitToPage="1"/>
  </sheetPr>
  <dimension ref="A1:I33"/>
  <sheetViews>
    <sheetView showGridLines="0" workbookViewId="0">
      <selection activeCell="A1" sqref="A1"/>
    </sheetView>
  </sheetViews>
  <sheetFormatPr baseColWidth="8" defaultRowHeight="15"/>
  <cols>
    <col width="3" customWidth="1" min="1" max="1"/>
    <col width="26.7" customWidth="1" min="2" max="2"/>
    <col width="14" customWidth="1" min="3" max="3"/>
    <col width="8" customWidth="1" min="4" max="4"/>
    <col width="12" customWidth="1" min="5" max="5"/>
    <col width="4" customWidth="1" min="6" max="6"/>
    <col width="30.8" customWidth="1" min="7" max="7"/>
    <col width="20.4" customWidth="1" min="8" max="8"/>
    <col width="56" customWidth="1" min="9" max="9"/>
    <col width="3" customWidth="1" min="10" max="10"/>
  </cols>
  <sheetData>
    <row r="1"/>
    <row r="2" ht="28" customHeight="1">
      <c r="B2" s="25" t="inlineStr">
        <is>
          <t>MON SCORE</t>
        </is>
      </c>
      <c r="G2" s="25" t="inlineStr">
        <is>
          <t>CORRIGÉ COMMENTÉ</t>
        </is>
      </c>
    </row>
    <row r="3" ht="29.8" customHeight="1">
      <c r="B3" s="26" t="inlineStr">
        <is>
          <t>Se met à jour tout seul, au fur et à mesure de vos saisies.</t>
        </is>
      </c>
      <c r="G3" s="26" t="inlineStr">
        <is>
          <t>À lire après avoir tout tenté. Les valeurs sont déjà contrôlées : ici, on explique.</t>
        </is>
      </c>
    </row>
    <row r="4"/>
    <row r="5" ht="30" customHeight="1">
      <c r="B5" s="17" t="inlineStr">
        <is>
          <t>Feuille</t>
        </is>
      </c>
      <c r="C5" s="17" t="inlineStr">
        <is>
          <t>Réponses justes</t>
        </is>
      </c>
      <c r="D5" s="17" t="inlineStr">
        <is>
          <t>Sur</t>
        </is>
      </c>
      <c r="E5" s="17" t="inlineStr">
        <is>
          <t>Réussite</t>
        </is>
      </c>
      <c r="G5" s="17" t="inlineStr">
        <is>
          <t>Le point</t>
        </is>
      </c>
      <c r="H5" s="17" t="inlineStr">
        <is>
          <t>Le chiffre</t>
        </is>
      </c>
      <c r="I5" s="17" t="inlineStr">
        <is>
          <t>Ce qu’il faut comprendre</t>
        </is>
      </c>
    </row>
    <row r="6" ht="42.7" customHeight="1">
      <c r="B6" s="19" t="inlineStr">
        <is>
          <t>2. Référencer</t>
        </is>
      </c>
      <c r="C6" s="47">
        <f>IF('2. Référencer'!G6="✓",1,0)+IF('2. Référencer'!I6="✓",1,0)+IF('2. Référencer'!K6="✓",1,0)+IF('2. Référencer'!M6="✓",1,0)+IF('2. Référencer'!G7="✓",1,0)+IF('2. Référencer'!I7="✓",1,0)+IF('2. Référencer'!K7="✓",1,0)+IF('2. Référencer'!M7="✓",1,0)+IF('2. Référencer'!G8="✓",1,0)+IF('2. Référencer'!I8="✓",1,0)+IF('2. Référencer'!K8="✓",1,0)+IF('2. Référencer'!M8="✓",1,0)+IF('2. Référencer'!G9="✓",1,0)+IF('2. Référencer'!I9="✓",1,0)+IF('2. Référencer'!K9="✓",1,0)+IF('2. Référencer'!M9="✓",1,0)+IF('2. Référencer'!G10="✓",1,0)+IF('2. Référencer'!I10="✓",1,0)+IF('2. Référencer'!K10="✓",1,0)+IF('2. Référencer'!M10="✓",1,0)+IF('2. Référencer'!G11="✓",1,0)+IF('2. Référencer'!I11="✓",1,0)+IF('2. Référencer'!K11="✓",1,0)+IF('2. Référencer'!M11="✓",1,0)+IF('2. Référencer'!G12="✓",1,0)+IF('2. Référencer'!I12="✓",1,0)+IF('2. Référencer'!K12="✓",1,0)+IF('2. Référencer'!M12="✓",1,0)+IF('2. Référencer'!G13="✓",1,0)+IF('2. Référencer'!I13="✓",1,0)+IF('2. Référencer'!K13="✓",1,0)+IF('2. Référencer'!M13="✓",1,0)+IF('2. Référencer'!G14="✓",1,0)+IF('2. Référencer'!I14="✓",1,0)+IF('2. Référencer'!K14="✓",1,0)+IF('2. Référencer'!M14="✓",1,0)+IF('2. Référencer'!G15="✓",1,0)+IF('2. Référencer'!I15="✓",1,0)+IF('2. Référencer'!K15="✓",1,0)+IF('2. Référencer'!M15="✓",1,0)</f>
        <v/>
      </c>
      <c r="D6" s="47" t="n">
        <v>40</v>
      </c>
      <c r="E6" s="49">
        <f>IF(D6=0,"",C6/D6)</f>
        <v/>
      </c>
      <c r="G6" s="19" t="inlineStr">
        <is>
          <t>Le taux d’un produit</t>
        </is>
      </c>
      <c r="H6" s="50" t="inlineStr">
        <is>
          <t>la situation</t>
        </is>
      </c>
      <c r="I6" s="51" t="inlineStr">
        <is>
          <t>Le café et l’assiette sont à 10 % : c’est la consommation immédiate qui décide. Les bocaux et pots fermés emportés sont à 5,5 %.</t>
        </is>
      </c>
    </row>
    <row r="7" ht="55.6" customHeight="1">
      <c r="B7" s="21" t="inlineStr">
        <is>
          <t>3. Le samedi d’ouverture</t>
        </is>
      </c>
      <c r="C7" s="46">
        <f>IF('3. Le samedi d’ouverture'!F6="✓",1,0)+IF('3. Le samedi d’ouverture'!H6="✓",1,0)+IF('3. Le samedi d’ouverture'!F7="✓",1,0)+IF('3. Le samedi d’ouverture'!H7="✓",1,0)+IF('3. Le samedi d’ouverture'!F8="✓",1,0)+IF('3. Le samedi d’ouverture'!H8="✓",1,0)+IF('3. Le samedi d’ouverture'!F9="✓",1,0)+IF('3. Le samedi d’ouverture'!H9="✓",1,0)+IF('3. Le samedi d’ouverture'!G13="✓",1,0)+IF('3. Le samedi d’ouverture'!G14="✓",1,0)+IF('3. Le samedi d’ouverture'!G15="✓",1,0)</f>
        <v/>
      </c>
      <c r="D7" s="46" t="n">
        <v>11</v>
      </c>
      <c r="E7" s="52">
        <f>IF(D7=0,"",C7/D7)</f>
        <v/>
      </c>
      <c r="G7" s="21" t="inlineStr">
        <is>
          <t>L’exception à connaître</t>
        </is>
      </c>
      <c r="H7" s="53" t="inlineStr">
        <is>
          <t>le verre de vin</t>
        </is>
      </c>
      <c r="I7" s="54" t="inlineStr">
        <is>
          <t>Bu sur place, au comptoir — et pourtant 20 %. L’alcool est exclu du taux réduit quel que soit le mode de consommation. La règle « sur place = 10 % » ne s’y applique jamais.</t>
        </is>
      </c>
    </row>
    <row r="8" ht="55.6" customHeight="1">
      <c r="B8" s="19" t="inlineStr">
        <is>
          <t>4. Tableau de bord</t>
        </is>
      </c>
      <c r="C8" s="47">
        <f>IF('4. Tableau de bord'!D14="✓",1,0)+IF('4. Tableau de bord'!G14="✓",1,0)+IF('4. Tableau de bord'!I14="✓",1,0)+IF('4. Tableau de bord'!D15="✓",1,0)+IF('4. Tableau de bord'!D16="✓",1,0)+IF('4. Tableau de bord'!D17="✓",1,0)+IF('4. Tableau de bord'!G17="✓",1,0)+IF('4. Tableau de bord'!I17="✓",1,0)</f>
        <v/>
      </c>
      <c r="D8" s="47" t="n">
        <v>8</v>
      </c>
      <c r="E8" s="49">
        <f>IF(D8=0,"",C8/D8)</f>
        <v/>
      </c>
      <c r="G8" s="19" t="inlineStr">
        <is>
          <t>Les deux autres exclusions</t>
        </is>
      </c>
      <c r="H8" s="50" t="inlineStr">
        <is>
          <t>caviar · nougat</t>
        </is>
      </c>
      <c r="I8" s="51" t="inlineStr">
        <is>
          <t>Le caviar est nommé par le texte comme exclusion, bien qu’il soit vendu en boîte fermée. Le nougat est une confiserie. Trois familles sortent du réduit : alcool, confiserie, caviar.</t>
        </is>
      </c>
    </row>
    <row r="9" ht="42.7" customHeight="1">
      <c r="B9" s="21" t="inlineStr">
        <is>
          <t>5. Lire ses résultats</t>
        </is>
      </c>
      <c r="C9" s="46">
        <f>IF('5. Lire ses résultats'!E6="✓",1,0)+IF('5. Lire ses résultats'!E7="✓",1,0)+IF('5. Lire ses résultats'!E8="✓",1,0)+IF('5. Lire ses résultats'!E9="✓",1,0)</f>
        <v/>
      </c>
      <c r="D9" s="46" t="n">
        <v>4</v>
      </c>
      <c r="E9" s="52">
        <f>IF(D9=0,"",C9/D9)</f>
        <v/>
      </c>
      <c r="G9" s="21" t="inlineStr">
        <is>
          <t>Le prix de vente</t>
        </is>
      </c>
      <c r="H9" s="53" t="inlineStr">
        <is>
          <t>PA ÷ (1 − marque)</t>
        </is>
      </c>
      <c r="I9" s="54" t="inlineStr">
        <is>
          <t>Puis on monte au TTC avec le multiplicateur du taux, et on arrondit au centime. Le coefficient se calcule sur le prix AFFICHÉ, pas sur le hors taxe.</t>
        </is>
      </c>
    </row>
    <row r="10" ht="42.7" customHeight="1">
      <c r="B10" s="39" t="inlineStr">
        <is>
          <t>TOTAL</t>
        </is>
      </c>
      <c r="C10" s="38">
        <f>SUM(C6:C9)</f>
        <v/>
      </c>
      <c r="D10" s="38" t="n">
        <v>63</v>
      </c>
      <c r="E10" s="55">
        <f>C10/D10</f>
        <v/>
      </c>
      <c r="G10" s="19" t="inlineStr">
        <is>
          <t>Les trois coefficients</t>
        </is>
      </c>
      <c r="H10" s="50" t="inlineStr">
        <is>
          <t>2,64 · 2,75 · 3,00</t>
        </is>
      </c>
      <c r="I10" s="51" t="inlineStr">
        <is>
          <t>Confiture, assiette de charcuterie, bouteille de vin : 60 % de marque pour les trois. L’écart entre leurs coefficients vient uniquement de la TVA.</t>
        </is>
      </c>
    </row>
    <row r="11" ht="34" customHeight="1">
      <c r="G11" s="21" t="inlineStr">
        <is>
          <t>CA hors taxe du samedi</t>
        </is>
      </c>
      <c r="H11" s="53" t="inlineStr">
        <is>
          <t>2 950,00 €</t>
        </is>
      </c>
      <c r="I11" s="54" t="inlineStr">
        <is>
          <t>La somme des trois lignes ventilées, jamais une division du total encaissé.</t>
        </is>
      </c>
    </row>
    <row r="12" ht="34" customHeight="1">
      <c r="B12" s="56">
        <f>IF(E10=1,"Sans faute. Vous savez transposer la méthode à un commerce que vous n’avez jamais vu.",IF(E10&gt;=0.8,"Très bien. Reprenez les lignes marquées ✗ : elles viennent presque toujours du même geste.",IF(E10&gt;=0.5,"À consolider. Revoyez la règle de décision et les multiplicateurs, puis reprenez les feuilles 2 et 3.","Reprenez le mémo section par section, puis refaites la feuille 2 ligne par ligne.")))</f>
        <v/>
      </c>
      <c r="C12" s="10" t="n"/>
      <c r="D12" s="10" t="n"/>
      <c r="E12" s="11" t="n"/>
      <c r="G12" s="19" t="inlineStr">
        <is>
          <t>Le contrôle</t>
        </is>
      </c>
      <c r="H12" s="50" t="inlineStr">
        <is>
          <t>3 368,95 €</t>
        </is>
      </c>
      <c r="I12" s="51" t="inlineStr">
        <is>
          <t>2 950,00 + 418,95 = 3 368,95 €. Exactement ce que la caisse a compté.</t>
        </is>
      </c>
    </row>
    <row r="13" ht="42.7" customHeight="1">
      <c r="B13" s="14" t="n"/>
      <c r="C13" s="15" t="n"/>
      <c r="D13" s="15" t="n"/>
      <c r="E13" s="16" t="n"/>
      <c r="G13" s="21" t="inlineStr">
        <is>
          <t>Taux moyen réel</t>
        </is>
      </c>
      <c r="H13" s="53" t="inlineStr">
        <is>
          <t>14,20 %</t>
        </is>
      </c>
      <c r="I13" s="54" t="inlineStr">
        <is>
          <t>Au-dessus de 10 % : la part des produits à 20 % est forte. Une cave vend surtout de l’alcool — c’est cohérent avec le lieu.</t>
        </is>
      </c>
    </row>
    <row r="14" ht="55.6" customHeight="1">
      <c r="G14" s="19" t="inlineStr">
        <is>
          <t>Le raccourci</t>
        </is>
      </c>
      <c r="H14" s="50" t="inlineStr">
        <is>
          <t>3 062,68 €</t>
        </is>
      </c>
      <c r="I14" s="51" t="inlineStr">
        <is>
          <t>Diviser le total par 1,10 donne 112,68 € d’écart, soit 3,8 % du chiffre d’affaires. Sur le ticket du rayon, le même geste ne coûtait que 0,3 % : l’écart grandit avec la part du 20 %.</t>
        </is>
      </c>
    </row>
    <row r="15" ht="42.7" customHeight="1">
      <c r="G15" s="21" t="inlineStr">
        <is>
          <t>CA et panier moyen</t>
        </is>
      </c>
      <c r="H15" s="53" t="inlineStr">
        <is>
          <t>109,3 % et 96,2 %</t>
        </is>
      </c>
      <c r="I15" s="54" t="inlineStr">
        <is>
          <t>L’objectif de CA est dépassé alors que le panier est en dessous : ce sont les 236 clients qui ont porté la journée, pas la valeur de chaque vente.</t>
        </is>
      </c>
    </row>
    <row r="16" ht="55.6" customHeight="1">
      <c r="G16" s="19" t="inlineStr">
        <is>
          <t>L’action à proposer</t>
        </is>
      </c>
      <c r="H16" s="50" t="inlineStr">
        <is>
          <t>l’indice de vente</t>
        </is>
      </c>
      <c r="I16" s="51" t="inlineStr">
        <is>
          <t>Pour redresser le panier moyen, on travaille le nombre d’articles par ticket — le bocal de terrine conseillé avec la bouteille. Le taux de marque ne joue pas sur le panier.</t>
        </is>
      </c>
    </row>
    <row r="17"/>
    <row r="18" ht="29.8" customHeight="1">
      <c r="G18" s="48" t="inlineStr">
        <is>
          <t>La question à se poser en poste : « ce total mélange-t-il plusieurs taux ? » Si oui, on ventile. Toujours.</t>
        </is>
      </c>
    </row>
    <row r="19"/>
    <row r="20" ht="26" customHeight="1">
      <c r="G20" s="25" t="inlineStr">
        <is>
          <t>LE TAUX DE CHAQUE PRODUIT, ET POURQUOI</t>
        </is>
      </c>
    </row>
    <row r="21" ht="30" customHeight="1">
      <c r="G21" s="17" t="inlineStr">
        <is>
          <t>Produit</t>
        </is>
      </c>
      <c r="H21" s="17" t="inlineStr">
        <is>
          <t>Taux</t>
        </is>
      </c>
      <c r="I21" s="17" t="inlineStr">
        <is>
          <t>Ce qui décide</t>
        </is>
      </c>
    </row>
    <row r="22" ht="20" customHeight="1">
      <c r="G22" s="19" t="inlineStr">
        <is>
          <t>Bouteille de vin rouge 75 cl</t>
        </is>
      </c>
      <c r="H22" s="50" t="inlineStr">
        <is>
          <t>20 %</t>
        </is>
      </c>
      <c r="I22" s="51" t="inlineStr">
        <is>
          <t>bouteille fermée, emportée → exclusion : alcool</t>
        </is>
      </c>
    </row>
    <row r="23" ht="20" customHeight="1">
      <c r="G23" s="21" t="inlineStr">
        <is>
          <t>Bière artisanale 33 cl</t>
        </is>
      </c>
      <c r="H23" s="53" t="inlineStr">
        <is>
          <t>20 %</t>
        </is>
      </c>
      <c r="I23" s="54" t="inlineStr">
        <is>
          <t>bouteille fermée, emportée → exclusion : alcool</t>
        </is>
      </c>
    </row>
    <row r="24" ht="29.8" customHeight="1">
      <c r="G24" s="19" t="inlineStr">
        <is>
          <t>Verre de vin au comptoir</t>
        </is>
      </c>
      <c r="H24" s="50" t="inlineStr">
        <is>
          <t>20 %</t>
        </is>
      </c>
      <c r="I24" s="51" t="inlineStr">
        <is>
          <t>servi au verre, bu sur place → exclusion : alcool, même bu sur place</t>
        </is>
      </c>
    </row>
    <row r="25" ht="20" customHeight="1">
      <c r="G25" s="21" t="inlineStr">
        <is>
          <t>Terrine de campagne en bocal</t>
        </is>
      </c>
      <c r="H25" s="53" t="inlineStr">
        <is>
          <t>5,5 %</t>
        </is>
      </c>
      <c r="I25" s="54" t="inlineStr">
        <is>
          <t>bocal fermé, emporté → contenant fermé, se conserve</t>
        </is>
      </c>
    </row>
    <row r="26" ht="20" customHeight="1">
      <c r="G26" s="19" t="inlineStr">
        <is>
          <t>Confiture de figues 250 g</t>
        </is>
      </c>
      <c r="H26" s="50" t="inlineStr">
        <is>
          <t>5,5 %</t>
        </is>
      </c>
      <c r="I26" s="51" t="inlineStr">
        <is>
          <t>pot fermé, emporté → contenant fermé, se conserve</t>
        </is>
      </c>
    </row>
    <row r="27" ht="20" customHeight="1">
      <c r="G27" s="21" t="inlineStr">
        <is>
          <t>Miel de lavande 500 g</t>
        </is>
      </c>
      <c r="H27" s="53" t="inlineStr">
        <is>
          <t>5,5 %</t>
        </is>
      </c>
      <c r="I27" s="54" t="inlineStr">
        <is>
          <t>pot fermé, emporté → contenant fermé, se conserve</t>
        </is>
      </c>
    </row>
    <row r="28" ht="29.8" customHeight="1">
      <c r="G28" s="19" t="inlineStr">
        <is>
          <t>Caviar d’Aquitaine 30 g</t>
        </is>
      </c>
      <c r="H28" s="50" t="inlineStr">
        <is>
          <t>20 %</t>
        </is>
      </c>
      <c r="I28" s="51" t="inlineStr">
        <is>
          <t>boîte fermée, emportée → exclusion nommée par le texte : le caviar</t>
        </is>
      </c>
    </row>
    <row r="29" ht="20" customHeight="1">
      <c r="G29" s="21" t="inlineStr">
        <is>
          <t>Nougat de Montélimar 150 g</t>
        </is>
      </c>
      <c r="H29" s="53" t="inlineStr">
        <is>
          <t>20 %</t>
        </is>
      </c>
      <c r="I29" s="54" t="inlineStr">
        <is>
          <t>sachet fermé, emporté → exclusion : confiserie</t>
        </is>
      </c>
    </row>
    <row r="30" ht="29.8" customHeight="1">
      <c r="G30" s="19" t="inlineStr">
        <is>
          <t>Assiette de charcuterie</t>
        </is>
      </c>
      <c r="H30" s="50" t="inlineStr">
        <is>
          <t>10 %</t>
        </is>
      </c>
      <c r="I30" s="51" t="inlineStr">
        <is>
          <t>servie à l’assiette, mangée sur place → consommation immédiate</t>
        </is>
      </c>
    </row>
    <row r="31" ht="20" customHeight="1">
      <c r="G31" s="21" t="inlineStr">
        <is>
          <t>Café servi au comptoir</t>
        </is>
      </c>
      <c r="H31" s="53" t="inlineStr">
        <is>
          <t>10 %</t>
        </is>
      </c>
      <c r="I31" s="54" t="inlineStr">
        <is>
          <t>gobelet ouvert, bu sur place → consommation immédiate</t>
        </is>
      </c>
    </row>
    <row r="32"/>
    <row r="33" ht="29.8" customHeight="1">
      <c r="G33" s="23" t="inlineStr">
        <is>
          <t>Relisez la colonne de droite : le taux ne se déduit jamais du produit, toujours de la situation de vente — sauf pour les trois exclusions, qui restent à 20 % quoi qu’il arrive.</t>
        </is>
      </c>
    </row>
  </sheetData>
  <mergeCells count="8">
    <mergeCell ref="G2:I2"/>
    <mergeCell ref="B12:E13"/>
    <mergeCell ref="G18:I18"/>
    <mergeCell ref="G3:I3"/>
    <mergeCell ref="B3:E3"/>
    <mergeCell ref="B2:E2"/>
    <mergeCell ref="G20:I20"/>
    <mergeCell ref="G33:I33"/>
  </mergeCells>
  <pageMargins left="0.75" right="0.75" top="1" bottom="1" header="0.5" footer="0.5"/>
  <pageSetup orientation="landscape" fitToHeight="0" fitToWidth="1"/>
  <rowBreaks count="1" manualBreakCount="1">
    <brk id="19" min="0" max="16383" man="1"/>
  </rowBreaks>
</worksheet>
</file>

<file path=xl/worksheets/sheet7.xml><?xml version="1.0" encoding="utf-8"?>
<worksheet xmlns="http://schemas.openxmlformats.org/spreadsheetml/2006/main">
  <sheetPr>
    <outlinePr summaryBelow="1" summaryRight="1"/>
    <pageSetUpPr/>
  </sheetPr>
  <dimension ref="A1:C64"/>
  <sheetViews>
    <sheetView workbookViewId="0">
      <selection activeCell="A1" sqref="A1"/>
    </sheetView>
  </sheetViews>
  <sheetFormatPr baseColWidth="8" defaultRowHeight="15"/>
  <cols>
    <col width="27.3" customWidth="1" min="2" max="2"/>
    <col width="13" customWidth="1" min="3" max="3"/>
  </cols>
  <sheetData>
    <row r="1">
      <c r="A1" s="19" t="inlineStr">
        <is>
          <t>clé</t>
        </is>
      </c>
      <c r="B1" s="19" t="inlineStr">
        <is>
          <t>valeur</t>
        </is>
      </c>
      <c r="C1" s="19" t="inlineStr">
        <is>
          <t>type</t>
        </is>
      </c>
    </row>
    <row r="2">
      <c r="A2" s="20" t="inlineStr">
        <is>
          <t>taux_0</t>
        </is>
      </c>
      <c r="B2" s="20" t="inlineStr">
        <is>
          <t>20 %</t>
        </is>
      </c>
      <c r="C2" s="20" t="inlineStr">
        <is>
          <t>t</t>
        </is>
      </c>
    </row>
    <row r="3">
      <c r="A3" s="20" t="inlineStr">
        <is>
          <t>ht_0</t>
        </is>
      </c>
      <c r="B3" s="20" t="n">
        <v>12</v>
      </c>
      <c r="C3" s="20" t="inlineStr">
        <is>
          <t>n</t>
        </is>
      </c>
    </row>
    <row r="4">
      <c r="A4" s="20" t="inlineStr">
        <is>
          <t>ttc_0</t>
        </is>
      </c>
      <c r="B4" s="20" t="n">
        <v>14.4</v>
      </c>
      <c r="C4" s="20" t="inlineStr">
        <is>
          <t>n</t>
        </is>
      </c>
    </row>
    <row r="5">
      <c r="A5" s="20" t="inlineStr">
        <is>
          <t>coef_0</t>
        </is>
      </c>
      <c r="B5" s="20" t="n">
        <v>3</v>
      </c>
      <c r="C5" s="20" t="inlineStr">
        <is>
          <t>n</t>
        </is>
      </c>
    </row>
    <row r="6">
      <c r="A6" s="20" t="inlineStr">
        <is>
          <t>taux_1</t>
        </is>
      </c>
      <c r="B6" s="20" t="inlineStr">
        <is>
          <t>20 %</t>
        </is>
      </c>
      <c r="C6" s="20" t="inlineStr">
        <is>
          <t>t</t>
        </is>
      </c>
    </row>
    <row r="7">
      <c r="A7" s="20" t="inlineStr">
        <is>
          <t>ht_1</t>
        </is>
      </c>
      <c r="B7" s="20" t="n">
        <v>3</v>
      </c>
      <c r="C7" s="20" t="inlineStr">
        <is>
          <t>n</t>
        </is>
      </c>
    </row>
    <row r="8">
      <c r="A8" s="20" t="inlineStr">
        <is>
          <t>ttc_1</t>
        </is>
      </c>
      <c r="B8" s="20" t="n">
        <v>3.6</v>
      </c>
      <c r="C8" s="20" t="inlineStr">
        <is>
          <t>n</t>
        </is>
      </c>
    </row>
    <row r="9">
      <c r="A9" s="20" t="inlineStr">
        <is>
          <t>coef_1</t>
        </is>
      </c>
      <c r="B9" s="20" t="n">
        <v>3</v>
      </c>
      <c r="C9" s="20" t="inlineStr">
        <is>
          <t>n</t>
        </is>
      </c>
    </row>
    <row r="10">
      <c r="A10" s="20" t="inlineStr">
        <is>
          <t>taux_2</t>
        </is>
      </c>
      <c r="B10" s="20" t="inlineStr">
        <is>
          <t>20 %</t>
        </is>
      </c>
      <c r="C10" s="20" t="inlineStr">
        <is>
          <t>t</t>
        </is>
      </c>
    </row>
    <row r="11">
      <c r="A11" s="20" t="inlineStr">
        <is>
          <t>ht_2</t>
        </is>
      </c>
      <c r="B11" s="20" t="n">
        <v>3.6</v>
      </c>
      <c r="C11" s="20" t="inlineStr">
        <is>
          <t>n</t>
        </is>
      </c>
    </row>
    <row r="12">
      <c r="A12" s="20" t="inlineStr">
        <is>
          <t>ttc_2</t>
        </is>
      </c>
      <c r="B12" s="20" t="n">
        <v>4.32</v>
      </c>
      <c r="C12" s="20" t="inlineStr">
        <is>
          <t>n</t>
        </is>
      </c>
    </row>
    <row r="13">
      <c r="A13" s="20" t="inlineStr">
        <is>
          <t>coef_2</t>
        </is>
      </c>
      <c r="B13" s="20" t="n">
        <v>4.8</v>
      </c>
      <c r="C13" s="20" t="inlineStr">
        <is>
          <t>n</t>
        </is>
      </c>
    </row>
    <row r="14">
      <c r="A14" s="20" t="inlineStr">
        <is>
          <t>taux_3</t>
        </is>
      </c>
      <c r="B14" s="20" t="inlineStr">
        <is>
          <t>5,5 %</t>
        </is>
      </c>
      <c r="C14" s="20" t="inlineStr">
        <is>
          <t>t</t>
        </is>
      </c>
    </row>
    <row r="15">
      <c r="A15" s="20" t="inlineStr">
        <is>
          <t>ht_3</t>
        </is>
      </c>
      <c r="B15" s="20" t="n">
        <v>6</v>
      </c>
      <c r="C15" s="20" t="inlineStr">
        <is>
          <t>n</t>
        </is>
      </c>
    </row>
    <row r="16">
      <c r="A16" s="20" t="inlineStr">
        <is>
          <t>ttc_3</t>
        </is>
      </c>
      <c r="B16" s="20" t="n">
        <v>6.33</v>
      </c>
      <c r="C16" s="20" t="inlineStr">
        <is>
          <t>n</t>
        </is>
      </c>
    </row>
    <row r="17">
      <c r="A17" s="20" t="inlineStr">
        <is>
          <t>coef_3</t>
        </is>
      </c>
      <c r="B17" s="20" t="n">
        <v>2.64</v>
      </c>
      <c r="C17" s="20" t="inlineStr">
        <is>
          <t>n</t>
        </is>
      </c>
    </row>
    <row r="18">
      <c r="A18" s="20" t="inlineStr">
        <is>
          <t>taux_4</t>
        </is>
      </c>
      <c r="B18" s="20" t="inlineStr">
        <is>
          <t>5,5 %</t>
        </is>
      </c>
      <c r="C18" s="20" t="inlineStr">
        <is>
          <t>t</t>
        </is>
      </c>
    </row>
    <row r="19">
      <c r="A19" s="20" t="inlineStr">
        <is>
          <t>ht_4</t>
        </is>
      </c>
      <c r="B19" s="20" t="n">
        <v>4</v>
      </c>
      <c r="C19" s="20" t="inlineStr">
        <is>
          <t>n</t>
        </is>
      </c>
    </row>
    <row r="20">
      <c r="A20" s="20" t="inlineStr">
        <is>
          <t>ttc_4</t>
        </is>
      </c>
      <c r="B20" s="20" t="n">
        <v>4.22</v>
      </c>
      <c r="C20" s="20" t="inlineStr">
        <is>
          <t>n</t>
        </is>
      </c>
    </row>
    <row r="21">
      <c r="A21" s="20" t="inlineStr">
        <is>
          <t>coef_4</t>
        </is>
      </c>
      <c r="B21" s="20" t="n">
        <v>2.64</v>
      </c>
      <c r="C21" s="20" t="inlineStr">
        <is>
          <t>n</t>
        </is>
      </c>
    </row>
    <row r="22">
      <c r="A22" s="20" t="inlineStr">
        <is>
          <t>taux_5</t>
        </is>
      </c>
      <c r="B22" s="20" t="inlineStr">
        <is>
          <t>5,5 %</t>
        </is>
      </c>
      <c r="C22" s="20" t="inlineStr">
        <is>
          <t>t</t>
        </is>
      </c>
    </row>
    <row r="23">
      <c r="A23" s="20" t="inlineStr">
        <is>
          <t>ht_5</t>
        </is>
      </c>
      <c r="B23" s="20" t="n">
        <v>10</v>
      </c>
      <c r="C23" s="20" t="inlineStr">
        <is>
          <t>n</t>
        </is>
      </c>
    </row>
    <row r="24">
      <c r="A24" s="20" t="inlineStr">
        <is>
          <t>ttc_5</t>
        </is>
      </c>
      <c r="B24" s="20" t="n">
        <v>10.55</v>
      </c>
      <c r="C24" s="20" t="inlineStr">
        <is>
          <t>n</t>
        </is>
      </c>
    </row>
    <row r="25">
      <c r="A25" s="20" t="inlineStr">
        <is>
          <t>coef_5</t>
        </is>
      </c>
      <c r="B25" s="20" t="n">
        <v>2.64</v>
      </c>
      <c r="C25" s="20" t="inlineStr">
        <is>
          <t>n</t>
        </is>
      </c>
    </row>
    <row r="26">
      <c r="A26" s="20" t="inlineStr">
        <is>
          <t>taux_6</t>
        </is>
      </c>
      <c r="B26" s="20" t="inlineStr">
        <is>
          <t>20 %</t>
        </is>
      </c>
      <c r="C26" s="20" t="inlineStr">
        <is>
          <t>t</t>
        </is>
      </c>
    </row>
    <row r="27">
      <c r="A27" s="20" t="inlineStr">
        <is>
          <t>ht_6</t>
        </is>
      </c>
      <c r="B27" s="20" t="n">
        <v>72</v>
      </c>
      <c r="C27" s="20" t="inlineStr">
        <is>
          <t>n</t>
        </is>
      </c>
    </row>
    <row r="28">
      <c r="A28" s="20" t="inlineStr">
        <is>
          <t>ttc_6</t>
        </is>
      </c>
      <c r="B28" s="20" t="n">
        <v>86.40000000000001</v>
      </c>
      <c r="C28" s="20" t="inlineStr">
        <is>
          <t>n</t>
        </is>
      </c>
    </row>
    <row r="29">
      <c r="A29" s="20" t="inlineStr">
        <is>
          <t>coef_6</t>
        </is>
      </c>
      <c r="B29" s="20" t="n">
        <v>2.4</v>
      </c>
      <c r="C29" s="20" t="inlineStr">
        <is>
          <t>n</t>
        </is>
      </c>
    </row>
    <row r="30">
      <c r="A30" s="20" t="inlineStr">
        <is>
          <t>taux_7</t>
        </is>
      </c>
      <c r="B30" s="20" t="inlineStr">
        <is>
          <t>20 %</t>
        </is>
      </c>
      <c r="C30" s="20" t="inlineStr">
        <is>
          <t>t</t>
        </is>
      </c>
    </row>
    <row r="31">
      <c r="A31" s="20" t="inlineStr">
        <is>
          <t>ht_7</t>
        </is>
      </c>
      <c r="B31" s="20" t="n">
        <v>4.5</v>
      </c>
      <c r="C31" s="20" t="inlineStr">
        <is>
          <t>n</t>
        </is>
      </c>
    </row>
    <row r="32">
      <c r="A32" s="20" t="inlineStr">
        <is>
          <t>ttc_7</t>
        </is>
      </c>
      <c r="B32" s="20" t="n">
        <v>5.4</v>
      </c>
      <c r="C32" s="20" t="inlineStr">
        <is>
          <t>n</t>
        </is>
      </c>
    </row>
    <row r="33">
      <c r="A33" s="20" t="inlineStr">
        <is>
          <t>coef_7</t>
        </is>
      </c>
      <c r="B33" s="20" t="n">
        <v>3</v>
      </c>
      <c r="C33" s="20" t="inlineStr">
        <is>
          <t>n</t>
        </is>
      </c>
    </row>
    <row r="34">
      <c r="A34" s="20" t="inlineStr">
        <is>
          <t>taux_8</t>
        </is>
      </c>
      <c r="B34" s="20" t="inlineStr">
        <is>
          <t>10 %</t>
        </is>
      </c>
      <c r="C34" s="20" t="inlineStr">
        <is>
          <t>t</t>
        </is>
      </c>
    </row>
    <row r="35">
      <c r="A35" s="20" t="inlineStr">
        <is>
          <t>ht_8</t>
        </is>
      </c>
      <c r="B35" s="20" t="n">
        <v>8</v>
      </c>
      <c r="C35" s="20" t="inlineStr">
        <is>
          <t>n</t>
        </is>
      </c>
    </row>
    <row r="36">
      <c r="A36" s="20" t="inlineStr">
        <is>
          <t>ttc_8</t>
        </is>
      </c>
      <c r="B36" s="20" t="n">
        <v>8.800000000000001</v>
      </c>
      <c r="C36" s="20" t="inlineStr">
        <is>
          <t>n</t>
        </is>
      </c>
    </row>
    <row r="37">
      <c r="A37" s="20" t="inlineStr">
        <is>
          <t>coef_8</t>
        </is>
      </c>
      <c r="B37" s="20" t="n">
        <v>2.75</v>
      </c>
      <c r="C37" s="20" t="inlineStr">
        <is>
          <t>n</t>
        </is>
      </c>
    </row>
    <row r="38">
      <c r="A38" s="20" t="inlineStr">
        <is>
          <t>taux_9</t>
        </is>
      </c>
      <c r="B38" s="20" t="inlineStr">
        <is>
          <t>10 %</t>
        </is>
      </c>
      <c r="C38" s="20" t="inlineStr">
        <is>
          <t>t</t>
        </is>
      </c>
    </row>
    <row r="39">
      <c r="A39" s="20" t="inlineStr">
        <is>
          <t>ht_9</t>
        </is>
      </c>
      <c r="B39" s="20" t="n">
        <v>1.4</v>
      </c>
      <c r="C39" s="20" t="inlineStr">
        <is>
          <t>n</t>
        </is>
      </c>
    </row>
    <row r="40">
      <c r="A40" s="20" t="inlineStr">
        <is>
          <t>ttc_9</t>
        </is>
      </c>
      <c r="B40" s="20" t="n">
        <v>1.54</v>
      </c>
      <c r="C40" s="20" t="inlineStr">
        <is>
          <t>n</t>
        </is>
      </c>
    </row>
    <row r="41">
      <c r="A41" s="20" t="inlineStr">
        <is>
          <t>coef_9</t>
        </is>
      </c>
      <c r="B41" s="20" t="n">
        <v>5.5</v>
      </c>
      <c r="C41" s="20" t="inlineStr">
        <is>
          <t>n</t>
        </is>
      </c>
    </row>
    <row r="42">
      <c r="A42" s="20" t="inlineStr">
        <is>
          <t>cht_0</t>
        </is>
      </c>
      <c r="B42" s="20" t="n">
        <v>420</v>
      </c>
      <c r="C42" s="20" t="inlineStr">
        <is>
          <t>n</t>
        </is>
      </c>
    </row>
    <row r="43">
      <c r="A43" s="20" t="inlineStr">
        <is>
          <t>ctva_0</t>
        </is>
      </c>
      <c r="B43" s="20" t="n">
        <v>42</v>
      </c>
      <c r="C43" s="20" t="inlineStr">
        <is>
          <t>n</t>
        </is>
      </c>
    </row>
    <row r="44">
      <c r="A44" s="20" t="inlineStr">
        <is>
          <t>cht_1</t>
        </is>
      </c>
      <c r="B44" s="20" t="n">
        <v>890</v>
      </c>
      <c r="C44" s="20" t="inlineStr">
        <is>
          <t>n</t>
        </is>
      </c>
    </row>
    <row r="45">
      <c r="A45" s="20" t="inlineStr">
        <is>
          <t>ctva_1</t>
        </is>
      </c>
      <c r="B45" s="20" t="n">
        <v>48.95</v>
      </c>
      <c r="C45" s="20" t="inlineStr">
        <is>
          <t>n</t>
        </is>
      </c>
    </row>
    <row r="46">
      <c r="A46" s="20" t="inlineStr">
        <is>
          <t>cht_2</t>
        </is>
      </c>
      <c r="B46" s="20" t="n">
        <v>1640</v>
      </c>
      <c r="C46" s="20" t="inlineStr">
        <is>
          <t>n</t>
        </is>
      </c>
    </row>
    <row r="47">
      <c r="A47" s="20" t="inlineStr">
        <is>
          <t>ctva_2</t>
        </is>
      </c>
      <c r="B47" s="20" t="n">
        <v>328</v>
      </c>
      <c r="C47" s="20" t="inlineStr">
        <is>
          <t>n</t>
        </is>
      </c>
    </row>
    <row r="48">
      <c r="A48" s="20" t="inlineStr">
        <is>
          <t>ca_ht</t>
        </is>
      </c>
      <c r="B48" s="20" t="n">
        <v>2950</v>
      </c>
      <c r="C48" s="20" t="inlineStr">
        <is>
          <t>n</t>
        </is>
      </c>
    </row>
    <row r="49">
      <c r="A49" s="20" t="inlineStr">
        <is>
          <t>tva_t</t>
        </is>
      </c>
      <c r="B49" s="20" t="n">
        <v>418.95</v>
      </c>
      <c r="C49" s="20" t="inlineStr">
        <is>
          <t>n</t>
        </is>
      </c>
    </row>
    <row r="50">
      <c r="A50" s="20" t="inlineStr">
        <is>
          <t>ca_ttc</t>
        </is>
      </c>
      <c r="B50" s="20" t="n">
        <v>3368.95</v>
      </c>
      <c r="C50" s="20" t="inlineStr">
        <is>
          <t>n</t>
        </is>
      </c>
    </row>
    <row r="51">
      <c r="A51" s="20" t="inlineStr">
        <is>
          <t>tx_moy</t>
        </is>
      </c>
      <c r="B51" s="20" t="n">
        <v>14.2</v>
      </c>
      <c r="C51" s="20" t="inlineStr">
        <is>
          <t>p</t>
        </is>
      </c>
    </row>
    <row r="52">
      <c r="A52" s="20" t="inlineStr">
        <is>
          <t>faux</t>
        </is>
      </c>
      <c r="B52" s="20" t="n">
        <v>3062.68</v>
      </c>
      <c r="C52" s="20" t="inlineStr">
        <is>
          <t>n</t>
        </is>
      </c>
    </row>
    <row r="53">
      <c r="A53" s="20" t="inlineStr">
        <is>
          <t>ecart</t>
        </is>
      </c>
      <c r="B53" s="20" t="n">
        <v>112.68</v>
      </c>
      <c r="C53" s="20" t="inlineStr">
        <is>
          <t>n</t>
        </is>
      </c>
    </row>
    <row r="54">
      <c r="A54" s="20" t="inlineStr">
        <is>
          <t>mb</t>
        </is>
      </c>
      <c r="B54" s="20" t="n">
        <v>1730</v>
      </c>
      <c r="C54" s="20" t="inlineStr">
        <is>
          <t>n</t>
        </is>
      </c>
    </row>
    <row r="55">
      <c r="A55" s="20" t="inlineStr">
        <is>
          <t>marque</t>
        </is>
      </c>
      <c r="B55" s="20" t="n">
        <v>58.64</v>
      </c>
      <c r="C55" s="20" t="inlineStr">
        <is>
          <t>p</t>
        </is>
      </c>
    </row>
    <row r="56">
      <c r="A56" s="20" t="inlineStr">
        <is>
          <t>panier</t>
        </is>
      </c>
      <c r="B56" s="20" t="n">
        <v>12.5</v>
      </c>
      <c r="C56" s="20" t="inlineStr">
        <is>
          <t>n</t>
        </is>
      </c>
    </row>
    <row r="57">
      <c r="A57" s="20" t="inlineStr">
        <is>
          <t>ec_ca</t>
        </is>
      </c>
      <c r="B57" s="20" t="n">
        <v>250</v>
      </c>
      <c r="C57" s="20" t="inlineStr">
        <is>
          <t>n</t>
        </is>
      </c>
    </row>
    <row r="58">
      <c r="A58" s="20" t="inlineStr">
        <is>
          <t>tx_ca</t>
        </is>
      </c>
      <c r="B58" s="20" t="n">
        <v>109.26</v>
      </c>
      <c r="C58" s="20" t="inlineStr">
        <is>
          <t>p</t>
        </is>
      </c>
    </row>
    <row r="59">
      <c r="A59" s="20" t="inlineStr">
        <is>
          <t>ec_pan</t>
        </is>
      </c>
      <c r="B59" s="20" t="n">
        <v>-0.5</v>
      </c>
      <c r="C59" s="20" t="inlineStr">
        <is>
          <t>n</t>
        </is>
      </c>
    </row>
    <row r="60">
      <c r="A60" s="20" t="inlineStr">
        <is>
          <t>tx_pan</t>
        </is>
      </c>
      <c r="B60" s="20" t="n">
        <v>96.15000000000001</v>
      </c>
      <c r="C60" s="20" t="inlineStr">
        <is>
          <t>p</t>
        </is>
      </c>
    </row>
    <row r="61">
      <c r="A61" s="20" t="inlineStr">
        <is>
          <t>d1</t>
        </is>
      </c>
      <c r="B61" s="20" t="inlineStr">
        <is>
          <t>OUI</t>
        </is>
      </c>
      <c r="C61" s="20" t="inlineStr">
        <is>
          <t>t</t>
        </is>
      </c>
    </row>
    <row r="62">
      <c r="A62" s="20" t="inlineStr">
        <is>
          <t>d2</t>
        </is>
      </c>
      <c r="B62" s="20" t="inlineStr">
        <is>
          <t>LE NOMBRE DE CLIENTS</t>
        </is>
      </c>
      <c r="C62" s="20" t="inlineStr">
        <is>
          <t>t</t>
        </is>
      </c>
    </row>
    <row r="63">
      <c r="A63" s="20" t="inlineStr">
        <is>
          <t>d3</t>
        </is>
      </c>
      <c r="B63" s="20" t="inlineStr">
        <is>
          <t>LA PART DES PRODUITS À 20 %</t>
        </is>
      </c>
      <c r="C63" s="20" t="inlineStr">
        <is>
          <t>t</t>
        </is>
      </c>
    </row>
    <row r="64">
      <c r="A64" s="20" t="inlineStr">
        <is>
          <t>d4</t>
        </is>
      </c>
      <c r="B64" s="20" t="inlineStr">
        <is>
          <t>INDICE DE VENTE</t>
        </is>
      </c>
      <c r="C64" s="20" t="inlineStr">
        <is>
          <t>t</t>
        </is>
      </c>
    </row>
  </sheetData>
  <sheetProtection selectLockedCells="0" selectUnlockedCells="0" sheet="1" objects="0" insertRows="1" insertHyperlinks="1" autoFilter="1" scenarios="0" formatColumns="1" deleteColumns="1" insertColumns="1" pivotTables="1" deleteRows="1" formatCells="1" formatRows="1" sort="1" password="EC2B"/>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2026-08-21T10:19:47Z</dcterms:created>
  <dcterms:modified xmlns:dcterms="http://purl.org/dc/terms/" xmlns:xsi="http://www.w3.org/2001/XMLSchema-instance" xsi:type="dcterms:W3CDTF">2026-08-21T10:19:47Z</dcterms:modified>
</cp:coreProperties>
</file>