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workbookPassword="EC2B" lockStructure="1"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ontexte &amp; mission" sheetId="1" state="visible" r:id="rId1"/>
    <sheet xmlns:r="http://schemas.openxmlformats.org/officeDocument/2006/relationships" name="2. Ventiler la semaine" sheetId="2" state="visible" r:id="rId2"/>
    <sheet xmlns:r="http://schemas.openxmlformats.org/officeDocument/2006/relationships" name="3. Synthèse hebdo" sheetId="3" state="visible" r:id="rId3"/>
    <sheet xmlns:r="http://schemas.openxmlformats.org/officeDocument/2006/relationships" name="4. La TVA à reverser" sheetId="4" state="visible" r:id="rId4"/>
    <sheet xmlns:r="http://schemas.openxmlformats.org/officeDocument/2006/relationships" name="5. Contrôle croisé" sheetId="5" state="visible" r:id="rId5"/>
    <sheet xmlns:r="http://schemas.openxmlformats.org/officeDocument/2006/relationships" name="6. Mon score" sheetId="6" state="visible" r:id="rId6"/>
    <sheet xmlns:r="http://schemas.openxmlformats.org/officeDocument/2006/relationships" name="7. Corrigé commenté" sheetId="7" state="visible" r:id="rId7"/>
    <sheet xmlns:r="http://schemas.openxmlformats.org/officeDocument/2006/relationships" name="REF" sheetId="8" state="hidden" r:id="rId8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&quot; €&quot;"/>
    <numFmt numFmtId="165" formatCode="#,##0.00&quot; €&quot;;\-#,##0.00&quot; €&quot;;&quot;&quot;"/>
    <numFmt numFmtId="166" formatCode="0 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1A3A5C"/>
      <sz val="10"/>
    </font>
    <font>
      <name val="Calibri"/>
      <b val="1"/>
      <color rgb="001A3A5C"/>
      <sz val="11"/>
    </font>
    <font>
      <name val="Calibri"/>
      <color rgb="001A3A5C"/>
      <sz val="10"/>
    </font>
    <font>
      <name val="Calibri"/>
      <b val="1"/>
      <color rgb="00FFFFFF"/>
      <sz val="10"/>
    </font>
    <font>
      <name val="Calibri"/>
      <b val="1"/>
      <color rgb="0092400E"/>
      <sz val="10"/>
    </font>
    <font>
      <name val="Calibri"/>
      <b val="1"/>
      <color rgb="00FFFFFF"/>
      <sz val="12"/>
    </font>
    <font>
      <name val="Calibri"/>
      <b val="1"/>
      <color rgb="0015803D"/>
      <sz val="10"/>
    </font>
  </fonts>
  <fills count="10">
    <fill>
      <patternFill/>
    </fill>
    <fill>
      <patternFill patternType="gray125"/>
    </fill>
    <fill>
      <patternFill patternType="solid">
        <fgColor rgb="001A3A5C"/>
        <bgColor rgb="001A3A5C"/>
      </patternFill>
    </fill>
    <fill>
      <patternFill patternType="solid">
        <fgColor rgb="002ABEAA"/>
        <bgColor rgb="002ABEAA"/>
      </patternFill>
    </fill>
    <fill>
      <patternFill patternType="solid">
        <fgColor rgb="00F4F8FC"/>
        <bgColor rgb="00F4F8FC"/>
      </patternFill>
    </fill>
    <fill>
      <patternFill patternType="solid">
        <fgColor rgb="00D3F1EA"/>
        <bgColor rgb="00D3F1EA"/>
      </patternFill>
    </fill>
    <fill>
      <patternFill patternType="solid">
        <fgColor rgb="00EEF3F9"/>
        <bgColor rgb="00EEF3F9"/>
      </patternFill>
    </fill>
    <fill>
      <patternFill patternType="solid">
        <fgColor rgb="00FFF7E0"/>
        <bgColor rgb="00FFF7E0"/>
      </patternFill>
    </fill>
    <fill>
      <patternFill patternType="solid">
        <fgColor rgb="00FFF59D"/>
        <bgColor rgb="00FFF59D"/>
      </patternFill>
    </fill>
    <fill>
      <patternFill patternType="solid">
        <fgColor rgb="00D6E4F7"/>
        <bgColor rgb="00D6E4F7"/>
      </patternFill>
    </fill>
  </fills>
  <borders count="6">
    <border>
      <left/>
      <right/>
      <top/>
      <bottom/>
      <diagonal/>
    </border>
    <border>
      <left style="thin">
        <color rgb="00B8C4D4"/>
      </left>
      <right style="thin">
        <color rgb="00B8C4D4"/>
      </right>
      <top style="thin">
        <color rgb="00B8C4D4"/>
      </top>
      <bottom style="thin">
        <color rgb="00B8C4D4"/>
      </bottom>
    </border>
    <border>
      <left/>
      <right/>
      <top style="thin">
        <color rgb="00B8C4D4"/>
      </top>
      <bottom/>
      <diagonal/>
    </border>
    <border>
      <left/>
      <right style="thin">
        <color rgb="00B8C4D4"/>
      </right>
      <top style="thin">
        <color rgb="00B8C4D4"/>
      </top>
      <bottom/>
      <diagonal/>
    </border>
    <border>
      <left/>
      <right/>
      <top style="thin">
        <color rgb="00B8C4D4"/>
      </top>
      <bottom style="thin">
        <color rgb="00B8C4D4"/>
      </bottom>
      <diagonal/>
    </border>
    <border>
      <left/>
      <right style="thin">
        <color rgb="00B8C4D4"/>
      </right>
      <top style="thin">
        <color rgb="00B8C4D4"/>
      </top>
      <bottom style="thin">
        <color rgb="00B8C4D4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4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/>
    </xf>
    <xf numFmtId="164" fontId="4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2" fillId="5" borderId="1" applyAlignment="1" pivotButton="0" quotePrefix="0" xfId="0">
      <alignment vertical="center"/>
    </xf>
    <xf numFmtId="164" fontId="4" fillId="5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center" vertical="center"/>
    </xf>
    <xf numFmtId="0" fontId="2" fillId="4" borderId="1" applyAlignment="1" pivotButton="0" quotePrefix="0" xfId="0">
      <alignment vertical="center"/>
    </xf>
    <xf numFmtId="164" fontId="4" fillId="4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0" fontId="2" fillId="6" borderId="1" applyAlignment="1" pivotButton="0" quotePrefix="0" xfId="0">
      <alignment vertical="center"/>
    </xf>
    <xf numFmtId="164" fontId="2" fillId="6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4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vertical="center"/>
    </xf>
    <xf numFmtId="0" fontId="4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0" fontId="6" fillId="7" borderId="0" applyAlignment="1" pivotButton="0" quotePrefix="0" xfId="0">
      <alignment vertical="center"/>
    </xf>
    <xf numFmtId="0" fontId="2" fillId="6" borderId="0" applyAlignment="1" pivotButton="0" quotePrefix="0" xfId="0">
      <alignment vertical="center"/>
    </xf>
    <xf numFmtId="0" fontId="7" fillId="2" borderId="0" applyAlignment="1" pivotButton="0" quotePrefix="0" xfId="0">
      <alignment vertical="center"/>
    </xf>
    <xf numFmtId="165" fontId="4" fillId="8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10" fontId="4" fillId="8" borderId="1" applyAlignment="1" pivotButton="0" quotePrefix="0" xfId="0">
      <alignment horizontal="center" vertical="center"/>
    </xf>
    <xf numFmtId="0" fontId="4" fillId="6" borderId="1" applyAlignment="1" pivotButton="0" quotePrefix="0" xfId="0">
      <alignment vertical="center"/>
    </xf>
    <xf numFmtId="0" fontId="2" fillId="0" borderId="1" applyAlignment="1" pivotButton="0" quotePrefix="0" xfId="0">
      <alignment vertical="center" wrapText="1"/>
    </xf>
    <xf numFmtId="0" fontId="2" fillId="4" borderId="1" applyAlignment="1" pivotButton="0" quotePrefix="0" xfId="0">
      <alignment vertical="center" wrapText="1"/>
    </xf>
    <xf numFmtId="0" fontId="4" fillId="9" borderId="1" applyAlignment="1" pivotButton="0" quotePrefix="0" xfId="0">
      <alignment horizontal="center" vertical="center"/>
    </xf>
    <xf numFmtId="166" fontId="2" fillId="0" borderId="1" applyAlignment="1" pivotButton="0" quotePrefix="0" xfId="0">
      <alignment horizontal="center" vertical="center"/>
    </xf>
    <xf numFmtId="166" fontId="2" fillId="4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166" fontId="2" fillId="6" borderId="1" applyAlignment="1" pivotButton="0" quotePrefix="0" xfId="0">
      <alignment horizontal="center" vertical="center"/>
    </xf>
    <xf numFmtId="0" fontId="2" fillId="5" borderId="1" applyAlignment="1" pivotButton="0" quotePrefix="0" xfId="0">
      <alignment vertical="center" wrapText="1"/>
    </xf>
    <xf numFmtId="0" fontId="8" fillId="0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/>
    </xf>
    <xf numFmtId="0" fontId="2" fillId="5" borderId="0" applyAlignment="1" pivotButton="0" quotePrefix="0" xfId="0">
      <alignment vertical="center"/>
    </xf>
  </cellXfs>
  <cellStyles count="1">
    <cellStyle name="Normal" xfId="0" builtinId="0" hidden="0"/>
  </cellStyles>
  <dxfs count="2">
    <dxf>
      <font>
        <name val="Calibri"/>
        <b val="1"/>
        <color rgb="0015803D"/>
        <sz val="10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B91C1C"/>
        <sz val="10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I3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3" customWidth="1" min="10" max="10"/>
  </cols>
  <sheetData>
    <row r="2" ht="30" customHeight="1">
      <c r="B2" s="1" t="inlineStr">
        <is>
          <t>LA SEMAINE DU RAYON SNACKING — FRESH &amp; CO</t>
        </is>
      </c>
    </row>
    <row r="3" ht="20" customHeight="1">
      <c r="B3" s="2" t="inlineStr">
        <is>
          <t>Exercice autonome · module La TVA au rayon · AMUM · BC01 comp. 1.4</t>
        </is>
      </c>
    </row>
    <row r="5">
      <c r="B5" s="3" t="inlineStr">
        <is>
          <t>Le contexte</t>
        </is>
      </c>
    </row>
    <row r="6" ht="22" customHeight="1">
      <c r="B6" s="4" t="inlineStr">
        <is>
          <t>Vous êtes assistant manager du rayon snacking FRESH &amp; CO. Votre responsable vous demande le chiffre d’affaires hors taxe de la semaine, celui qui ira au tableau de bord. La caisse, elle, ne sait donner que ce qu’elle a encaissé — du TTC, ventilé par taux.
Sept journées, trois taux chacune. Le mardi est la journée travaillée en séance : vous devez retrouver exactement les mêmes chiffres.</t>
        </is>
      </c>
    </row>
    <row r="7" ht="22" customHeight="1"/>
    <row r="8" ht="22" customHeight="1"/>
    <row r="10">
      <c r="B10" s="3" t="inlineStr">
        <is>
          <t>Ce que la caisse a encaissé — en TTC</t>
        </is>
      </c>
    </row>
    <row r="11" ht="30" customHeight="1">
      <c r="B11" s="5" t="inlineStr">
        <is>
          <t>Jour</t>
        </is>
      </c>
      <c r="C11" s="5" t="inlineStr">
        <is>
          <t>Encaissé à 10 %</t>
        </is>
      </c>
      <c r="D11" s="5" t="inlineStr">
        <is>
          <t>Encaissé à 5,5 %</t>
        </is>
      </c>
      <c r="E11" s="5" t="inlineStr">
        <is>
          <t>Encaissé à 20 %</t>
        </is>
      </c>
      <c r="F11" s="5" t="inlineStr">
        <is>
          <t>Total encaissé</t>
        </is>
      </c>
    </row>
    <row r="12">
      <c r="B12" s="6" t="inlineStr">
        <is>
          <t>Lundi</t>
        </is>
      </c>
      <c r="C12" s="7" t="n">
        <v>1188</v>
      </c>
      <c r="D12" s="7" t="n">
        <v>274.3</v>
      </c>
      <c r="E12" s="7" t="n">
        <v>180</v>
      </c>
      <c r="F12" s="8" t="n">
        <v>1642.3</v>
      </c>
    </row>
    <row r="13">
      <c r="B13" s="9" t="inlineStr">
        <is>
          <t>Mardi</t>
        </is>
      </c>
      <c r="C13" s="10" t="n">
        <v>1386</v>
      </c>
      <c r="D13" s="10" t="n">
        <v>316.5</v>
      </c>
      <c r="E13" s="10" t="n">
        <v>234</v>
      </c>
      <c r="F13" s="11" t="n">
        <v>1936.5</v>
      </c>
    </row>
    <row r="14">
      <c r="B14" s="6" t="inlineStr">
        <is>
          <t>Mercredi</t>
        </is>
      </c>
      <c r="C14" s="7" t="n">
        <v>1254</v>
      </c>
      <c r="D14" s="7" t="n">
        <v>295.4</v>
      </c>
      <c r="E14" s="7" t="n">
        <v>198</v>
      </c>
      <c r="F14" s="8" t="n">
        <v>1747.4</v>
      </c>
    </row>
    <row r="15">
      <c r="B15" s="12" t="inlineStr">
        <is>
          <t>Jeudi</t>
        </is>
      </c>
      <c r="C15" s="13" t="n">
        <v>1320</v>
      </c>
      <c r="D15" s="13" t="n">
        <v>337.6</v>
      </c>
      <c r="E15" s="13" t="n">
        <v>216</v>
      </c>
      <c r="F15" s="14" t="n">
        <v>1873.6</v>
      </c>
    </row>
    <row r="16">
      <c r="B16" s="6" t="inlineStr">
        <is>
          <t>Vendredi</t>
        </is>
      </c>
      <c r="C16" s="7" t="n">
        <v>1584</v>
      </c>
      <c r="D16" s="7" t="n">
        <v>379.8</v>
      </c>
      <c r="E16" s="7" t="n">
        <v>270</v>
      </c>
      <c r="F16" s="8" t="n">
        <v>2233.8</v>
      </c>
    </row>
    <row r="17">
      <c r="B17" s="12" t="inlineStr">
        <is>
          <t>Samedi</t>
        </is>
      </c>
      <c r="C17" s="13" t="n">
        <v>1782</v>
      </c>
      <c r="D17" s="13" t="n">
        <v>443.1</v>
      </c>
      <c r="E17" s="13" t="n">
        <v>360</v>
      </c>
      <c r="F17" s="14" t="n">
        <v>2585.1</v>
      </c>
    </row>
    <row r="18">
      <c r="B18" s="6" t="inlineStr">
        <is>
          <t>Dimanche</t>
        </is>
      </c>
      <c r="C18" s="7" t="n">
        <v>792</v>
      </c>
      <c r="D18" s="7" t="n">
        <v>189.9</v>
      </c>
      <c r="E18" s="7" t="n">
        <v>108</v>
      </c>
      <c r="F18" s="8" t="n">
        <v>1089.9</v>
      </c>
    </row>
    <row r="19">
      <c r="B19" s="15" t="inlineStr">
        <is>
          <t>TOTAL SEMAINE</t>
        </is>
      </c>
      <c r="C19" s="16" t="n">
        <v>9306</v>
      </c>
      <c r="D19" s="16" t="n">
        <v>2236.6</v>
      </c>
      <c r="E19" s="16" t="n">
        <v>1566</v>
      </c>
      <c r="F19" s="16" t="n">
        <v>13108.6</v>
      </c>
    </row>
    <row r="21">
      <c r="B21" s="3" t="inlineStr">
        <is>
          <t>Vos achats de la semaine — factures fournisseurs, en HT</t>
        </is>
      </c>
    </row>
    <row r="22" ht="30" customHeight="1">
      <c r="B22" s="5" t="inlineStr">
        <is>
          <t>Fournisseur</t>
        </is>
      </c>
      <c r="C22" s="5" t="inlineStr">
        <is>
          <t>Taux</t>
        </is>
      </c>
      <c r="D22" s="5" t="inlineStr">
        <is>
          <t>Montant HT</t>
        </is>
      </c>
    </row>
    <row r="23">
      <c r="B23" s="17" t="inlineStr">
        <is>
          <t>Fournisseur sandwicherie et snacking</t>
        </is>
      </c>
      <c r="C23" s="18" t="inlineStr">
        <is>
          <t>10 %</t>
        </is>
      </c>
      <c r="D23" s="7" t="n">
        <v>3600</v>
      </c>
    </row>
    <row r="24">
      <c r="B24" s="19" t="inlineStr">
        <is>
          <t>Fournisseur boissons et épicerie</t>
        </is>
      </c>
      <c r="C24" s="20" t="inlineStr">
        <is>
          <t>5,5 %</t>
        </is>
      </c>
      <c r="D24" s="13" t="n">
        <v>2400</v>
      </c>
    </row>
    <row r="25">
      <c r="B25" s="17" t="inlineStr">
        <is>
          <t>Confiserie et bière</t>
        </is>
      </c>
      <c r="C25" s="18" t="inlineStr">
        <is>
          <t>20 %</t>
        </is>
      </c>
      <c r="D25" s="7" t="n">
        <v>620</v>
      </c>
    </row>
    <row r="28">
      <c r="B28" s="3" t="inlineStr">
        <is>
          <t>Votre mission</t>
        </is>
      </c>
    </row>
    <row r="29" ht="18" customHeight="1">
      <c r="B29" s="21" t="inlineStr">
        <is>
          <t>Feuille 2 — ventiler chaque journée : retrouver le hors taxe de chaque taux, puis le CA HT et la TVA du jour.</t>
        </is>
      </c>
    </row>
    <row r="30" ht="18" customHeight="1">
      <c r="B30" s="22" t="inlineStr">
        <is>
          <t>Feuille 3 — établir la synthèse de la semaine et calculer le taux moyen réel de TVA.</t>
        </is>
      </c>
    </row>
    <row r="31" ht="18" customHeight="1">
      <c r="B31" s="21" t="inlineStr">
        <is>
          <t>Feuille 4 — déterminer ce que le magasin doit reverser à l’État sur cette semaine.</t>
        </is>
      </c>
    </row>
    <row r="32" ht="18" customHeight="1">
      <c r="B32" s="22" t="inlineStr">
        <is>
          <t>Feuille 5 — contrôler votre travail, et mesurer l’erreur du diviseur unique.</t>
        </is>
      </c>
    </row>
    <row r="34" ht="20" customHeight="1">
      <c r="B34" s="23" t="inlineStr">
        <is>
          <t>Les cases JAUNES attendent un calcul. Les cases BLEUES attendent un mot. La colonne « Contrôle » se remplit toute seule : ✓ si c’est juste, ✗ sinon.</t>
        </is>
      </c>
    </row>
    <row r="35" ht="18" customHeight="1">
      <c r="B35" s="24" t="inlineStr">
        <is>
          <t>Le mémo est autorisé : memo-tva-amum.pages.dev</t>
        </is>
      </c>
    </row>
  </sheetData>
  <mergeCells count="9">
    <mergeCell ref="B30:I30"/>
    <mergeCell ref="B35:I35"/>
    <mergeCell ref="B29:I29"/>
    <mergeCell ref="B31:I31"/>
    <mergeCell ref="B2:I2"/>
    <mergeCell ref="B34:I34"/>
    <mergeCell ref="B3:I3"/>
    <mergeCell ref="B6:I8"/>
    <mergeCell ref="B32:I32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O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2" customWidth="1" min="4" max="4"/>
    <col width="7" customWidth="1" min="5" max="5"/>
    <col width="13" customWidth="1" min="6" max="6"/>
    <col width="12" customWidth="1" min="7" max="7"/>
    <col width="7" customWidth="1" min="8" max="8"/>
    <col width="13" customWidth="1" min="9" max="9"/>
    <col width="12" customWidth="1" min="10" max="10"/>
    <col width="7" customWidth="1" min="11" max="11"/>
    <col width="13" customWidth="1" min="12" max="12"/>
    <col width="7" customWidth="1" min="13" max="13"/>
    <col width="13" customWidth="1" min="14" max="14"/>
    <col width="7" customWidth="1" min="15" max="15"/>
    <col width="3" customWidth="1" min="16" max="16"/>
  </cols>
  <sheetData>
    <row r="2" ht="28" customHeight="1">
      <c r="B2" s="25" t="inlineStr">
        <is>
          <t>VENTILER CHAQUE JOURNÉE</t>
        </is>
      </c>
    </row>
    <row r="3" ht="20" customHeight="1">
      <c r="B3" s="2" t="inlineStr">
        <is>
          <t>Chaque ligne TTC se divise par SON multiplicateur : ÷ 1,10 · ÷ 1,055 · ÷ 1,20. Jamais une seule division sur le total.</t>
        </is>
      </c>
    </row>
    <row r="5" ht="30" customHeight="1">
      <c r="B5" s="5" t="inlineStr">
        <is>
          <t>Jour</t>
        </is>
      </c>
      <c r="C5" s="5" t="inlineStr">
        <is>
          <t>Encaissé 10 %</t>
        </is>
      </c>
      <c r="D5" s="5" t="inlineStr">
        <is>
          <t>CA HT 10 %</t>
        </is>
      </c>
      <c r="E5" s="5" t="inlineStr">
        <is>
          <t>Contrôle</t>
        </is>
      </c>
      <c r="F5" s="5" t="inlineStr">
        <is>
          <t>Encaissé 5,5 %</t>
        </is>
      </c>
      <c r="G5" s="5" t="inlineStr">
        <is>
          <t>CA HT 5,5 %</t>
        </is>
      </c>
      <c r="H5" s="5" t="inlineStr">
        <is>
          <t>Contrôle</t>
        </is>
      </c>
      <c r="I5" s="5" t="inlineStr">
        <is>
          <t>Encaissé 20 %</t>
        </is>
      </c>
      <c r="J5" s="5" t="inlineStr">
        <is>
          <t>CA HT 20 %</t>
        </is>
      </c>
      <c r="K5" s="5" t="inlineStr">
        <is>
          <t>Contrôle</t>
        </is>
      </c>
      <c r="L5" s="5" t="inlineStr">
        <is>
          <t>CA HT du jour</t>
        </is>
      </c>
      <c r="M5" s="5" t="inlineStr">
        <is>
          <t>Contrôle</t>
        </is>
      </c>
      <c r="N5" s="5" t="inlineStr">
        <is>
          <t>TVA du jour</t>
        </is>
      </c>
      <c r="O5" s="5" t="inlineStr">
        <is>
          <t>Contrôle</t>
        </is>
      </c>
    </row>
    <row r="6">
      <c r="B6" s="6" t="inlineStr">
        <is>
          <t>Lundi</t>
        </is>
      </c>
      <c r="C6" s="7" t="n">
        <v>1188</v>
      </c>
      <c r="D6" s="26" t="n"/>
      <c r="E6" s="27">
        <f>IF(D6="","",IF(ABS(D6-REF!$B$2)&lt;=0.01,"✓","✗"))</f>
        <v/>
      </c>
      <c r="F6" s="7" t="n">
        <v>274.3</v>
      </c>
      <c r="G6" s="26" t="n"/>
      <c r="H6" s="27">
        <f>IF(G6="","",IF(ABS(G6-REF!$B$3)&lt;=0.01,"✓","✗"))</f>
        <v/>
      </c>
      <c r="I6" s="7" t="n">
        <v>180</v>
      </c>
      <c r="J6" s="26" t="n"/>
      <c r="K6" s="27">
        <f>IF(J6="","",IF(ABS(J6-REF!$B$4)&lt;=0.01,"✓","✗"))</f>
        <v/>
      </c>
      <c r="L6" s="26" t="n"/>
      <c r="M6" s="27">
        <f>IF(L6="","",IF(ABS(L6-REF!$B$5)&lt;=0.01,"✓","✗"))</f>
        <v/>
      </c>
      <c r="N6" s="26" t="n"/>
      <c r="O6" s="27">
        <f>IF(N6="","",IF(ABS(N6-REF!$B$6)&lt;=0.01,"✓","✗"))</f>
        <v/>
      </c>
    </row>
    <row r="7">
      <c r="B7" s="12" t="inlineStr">
        <is>
          <t>Mardi</t>
        </is>
      </c>
      <c r="C7" s="13" t="n">
        <v>1386</v>
      </c>
      <c r="D7" s="26" t="n"/>
      <c r="E7" s="27">
        <f>IF(D7="","",IF(ABS(D7-REF!$B$7)&lt;=0.01,"✓","✗"))</f>
        <v/>
      </c>
      <c r="F7" s="13" t="n">
        <v>316.5</v>
      </c>
      <c r="G7" s="26" t="n"/>
      <c r="H7" s="27">
        <f>IF(G7="","",IF(ABS(G7-REF!$B$8)&lt;=0.01,"✓","✗"))</f>
        <v/>
      </c>
      <c r="I7" s="13" t="n">
        <v>234</v>
      </c>
      <c r="J7" s="26" t="n"/>
      <c r="K7" s="27">
        <f>IF(J7="","",IF(ABS(J7-REF!$B$9)&lt;=0.01,"✓","✗"))</f>
        <v/>
      </c>
      <c r="L7" s="26" t="n"/>
      <c r="M7" s="27">
        <f>IF(L7="","",IF(ABS(L7-REF!$B$10)&lt;=0.01,"✓","✗"))</f>
        <v/>
      </c>
      <c r="N7" s="26" t="n"/>
      <c r="O7" s="27">
        <f>IF(N7="","",IF(ABS(N7-REF!$B$11)&lt;=0.01,"✓","✗"))</f>
        <v/>
      </c>
    </row>
    <row r="8">
      <c r="B8" s="6" t="inlineStr">
        <is>
          <t>Mercredi</t>
        </is>
      </c>
      <c r="C8" s="7" t="n">
        <v>1254</v>
      </c>
      <c r="D8" s="26" t="n"/>
      <c r="E8" s="27">
        <f>IF(D8="","",IF(ABS(D8-REF!$B$12)&lt;=0.01,"✓","✗"))</f>
        <v/>
      </c>
      <c r="F8" s="7" t="n">
        <v>295.4</v>
      </c>
      <c r="G8" s="26" t="n"/>
      <c r="H8" s="27">
        <f>IF(G8="","",IF(ABS(G8-REF!$B$13)&lt;=0.01,"✓","✗"))</f>
        <v/>
      </c>
      <c r="I8" s="7" t="n">
        <v>198</v>
      </c>
      <c r="J8" s="26" t="n"/>
      <c r="K8" s="27">
        <f>IF(J8="","",IF(ABS(J8-REF!$B$14)&lt;=0.01,"✓","✗"))</f>
        <v/>
      </c>
      <c r="L8" s="26" t="n"/>
      <c r="M8" s="27">
        <f>IF(L8="","",IF(ABS(L8-REF!$B$15)&lt;=0.01,"✓","✗"))</f>
        <v/>
      </c>
      <c r="N8" s="26" t="n"/>
      <c r="O8" s="27">
        <f>IF(N8="","",IF(ABS(N8-REF!$B$16)&lt;=0.01,"✓","✗"))</f>
        <v/>
      </c>
    </row>
    <row r="9">
      <c r="B9" s="12" t="inlineStr">
        <is>
          <t>Jeudi</t>
        </is>
      </c>
      <c r="C9" s="13" t="n">
        <v>1320</v>
      </c>
      <c r="D9" s="26" t="n"/>
      <c r="E9" s="27">
        <f>IF(D9="","",IF(ABS(D9-REF!$B$17)&lt;=0.01,"✓","✗"))</f>
        <v/>
      </c>
      <c r="F9" s="13" t="n">
        <v>337.6</v>
      </c>
      <c r="G9" s="26" t="n"/>
      <c r="H9" s="27">
        <f>IF(G9="","",IF(ABS(G9-REF!$B$18)&lt;=0.01,"✓","✗"))</f>
        <v/>
      </c>
      <c r="I9" s="13" t="n">
        <v>216</v>
      </c>
      <c r="J9" s="26" t="n"/>
      <c r="K9" s="27">
        <f>IF(J9="","",IF(ABS(J9-REF!$B$19)&lt;=0.01,"✓","✗"))</f>
        <v/>
      </c>
      <c r="L9" s="26" t="n"/>
      <c r="M9" s="27">
        <f>IF(L9="","",IF(ABS(L9-REF!$B$20)&lt;=0.01,"✓","✗"))</f>
        <v/>
      </c>
      <c r="N9" s="26" t="n"/>
      <c r="O9" s="27">
        <f>IF(N9="","",IF(ABS(N9-REF!$B$21)&lt;=0.01,"✓","✗"))</f>
        <v/>
      </c>
    </row>
    <row r="10">
      <c r="B10" s="6" t="inlineStr">
        <is>
          <t>Vendredi</t>
        </is>
      </c>
      <c r="C10" s="7" t="n">
        <v>1584</v>
      </c>
      <c r="D10" s="26" t="n"/>
      <c r="E10" s="27">
        <f>IF(D10="","",IF(ABS(D10-REF!$B$22)&lt;=0.01,"✓","✗"))</f>
        <v/>
      </c>
      <c r="F10" s="7" t="n">
        <v>379.8</v>
      </c>
      <c r="G10" s="26" t="n"/>
      <c r="H10" s="27">
        <f>IF(G10="","",IF(ABS(G10-REF!$B$23)&lt;=0.01,"✓","✗"))</f>
        <v/>
      </c>
      <c r="I10" s="7" t="n">
        <v>270</v>
      </c>
      <c r="J10" s="26" t="n"/>
      <c r="K10" s="27">
        <f>IF(J10="","",IF(ABS(J10-REF!$B$24)&lt;=0.01,"✓","✗"))</f>
        <v/>
      </c>
      <c r="L10" s="26" t="n"/>
      <c r="M10" s="27">
        <f>IF(L10="","",IF(ABS(L10-REF!$B$25)&lt;=0.01,"✓","✗"))</f>
        <v/>
      </c>
      <c r="N10" s="26" t="n"/>
      <c r="O10" s="27">
        <f>IF(N10="","",IF(ABS(N10-REF!$B$26)&lt;=0.01,"✓","✗"))</f>
        <v/>
      </c>
    </row>
    <row r="11">
      <c r="B11" s="12" t="inlineStr">
        <is>
          <t>Samedi</t>
        </is>
      </c>
      <c r="C11" s="13" t="n">
        <v>1782</v>
      </c>
      <c r="D11" s="26" t="n"/>
      <c r="E11" s="27">
        <f>IF(D11="","",IF(ABS(D11-REF!$B$27)&lt;=0.01,"✓","✗"))</f>
        <v/>
      </c>
      <c r="F11" s="13" t="n">
        <v>443.1</v>
      </c>
      <c r="G11" s="26" t="n"/>
      <c r="H11" s="27">
        <f>IF(G11="","",IF(ABS(G11-REF!$B$28)&lt;=0.01,"✓","✗"))</f>
        <v/>
      </c>
      <c r="I11" s="13" t="n">
        <v>360</v>
      </c>
      <c r="J11" s="26" t="n"/>
      <c r="K11" s="27">
        <f>IF(J11="","",IF(ABS(J11-REF!$B$29)&lt;=0.01,"✓","✗"))</f>
        <v/>
      </c>
      <c r="L11" s="26" t="n"/>
      <c r="M11" s="27">
        <f>IF(L11="","",IF(ABS(L11-REF!$B$30)&lt;=0.01,"✓","✗"))</f>
        <v/>
      </c>
      <c r="N11" s="26" t="n"/>
      <c r="O11" s="27">
        <f>IF(N11="","",IF(ABS(N11-REF!$B$31)&lt;=0.01,"✓","✗"))</f>
        <v/>
      </c>
    </row>
    <row r="12">
      <c r="B12" s="6" t="inlineStr">
        <is>
          <t>Dimanche</t>
        </is>
      </c>
      <c r="C12" s="7" t="n">
        <v>792</v>
      </c>
      <c r="D12" s="26" t="n"/>
      <c r="E12" s="27">
        <f>IF(D12="","",IF(ABS(D12-REF!$B$32)&lt;=0.01,"✓","✗"))</f>
        <v/>
      </c>
      <c r="F12" s="7" t="n">
        <v>189.9</v>
      </c>
      <c r="G12" s="26" t="n"/>
      <c r="H12" s="27">
        <f>IF(G12="","",IF(ABS(G12-REF!$B$33)&lt;=0.01,"✓","✗"))</f>
        <v/>
      </c>
      <c r="I12" s="7" t="n">
        <v>108</v>
      </c>
      <c r="J12" s="26" t="n"/>
      <c r="K12" s="27">
        <f>IF(J12="","",IF(ABS(J12-REF!$B$34)&lt;=0.01,"✓","✗"))</f>
        <v/>
      </c>
      <c r="L12" s="26" t="n"/>
      <c r="M12" s="27">
        <f>IF(L12="","",IF(ABS(L12-REF!$B$35)&lt;=0.01,"✓","✗"))</f>
        <v/>
      </c>
      <c r="N12" s="26" t="n"/>
      <c r="O12" s="27">
        <f>IF(N12="","",IF(ABS(N12-REF!$B$36)&lt;=0.01,"✓","✗"))</f>
        <v/>
      </c>
    </row>
    <row r="14" ht="18" customHeight="1">
      <c r="B14" s="23" t="inlineStr">
        <is>
          <t>Rappel : la TVA du jour est la somme des trois TVA, pas le CA HT multiplié par un taux moyen.</t>
        </is>
      </c>
    </row>
    <row r="16">
      <c r="B16" s="3" t="inlineStr">
        <is>
          <t>Comment on obtient chaque colonne</t>
        </is>
      </c>
    </row>
    <row r="17" ht="30" customHeight="1">
      <c r="B17" s="5" t="inlineStr">
        <is>
          <t>La colonne</t>
        </is>
      </c>
      <c r="C17" s="5" t="inlineStr">
        <is>
          <t>Comment on l’obtient</t>
        </is>
      </c>
      <c r="D17" s="28" t="n"/>
      <c r="E17" s="28" t="n"/>
      <c r="F17" s="29" t="n"/>
    </row>
    <row r="18">
      <c r="B18" s="6" t="inlineStr">
        <is>
          <t>CA HT 10 %</t>
        </is>
      </c>
      <c r="C18" s="17" t="inlineStr">
        <is>
          <t>encaissé à 10 % ÷ 1,10</t>
        </is>
      </c>
    </row>
    <row r="19">
      <c r="B19" s="12" t="inlineStr">
        <is>
          <t>CA HT 5,5 %</t>
        </is>
      </c>
      <c r="C19" s="19" t="inlineStr">
        <is>
          <t>encaissé à 5,5 % ÷ 1,055</t>
        </is>
      </c>
    </row>
    <row r="20">
      <c r="B20" s="6" t="inlineStr">
        <is>
          <t>CA HT 20 %</t>
        </is>
      </c>
      <c r="C20" s="17" t="inlineStr">
        <is>
          <t>encaissé à 20 % ÷ 1,20</t>
        </is>
      </c>
    </row>
    <row r="21">
      <c r="B21" s="12" t="inlineStr">
        <is>
          <t>CA HT du jour</t>
        </is>
      </c>
      <c r="C21" s="19" t="inlineStr">
        <is>
          <t>somme des trois hors taxe</t>
        </is>
      </c>
    </row>
    <row r="22">
      <c r="B22" s="6" t="inlineStr">
        <is>
          <t>TVA du jour</t>
        </is>
      </c>
      <c r="C22" s="17" t="inlineStr">
        <is>
          <t>total encaissé du jour − CA HT du jour</t>
        </is>
      </c>
    </row>
  </sheetData>
  <mergeCells count="9">
    <mergeCell ref="C22:F22"/>
    <mergeCell ref="C18:F18"/>
    <mergeCell ref="C17:F17"/>
    <mergeCell ref="C20:F20"/>
    <mergeCell ref="B2:O2"/>
    <mergeCell ref="C21:F21"/>
    <mergeCell ref="B3:O3"/>
    <mergeCell ref="C19:F19"/>
    <mergeCell ref="B14:O14"/>
  </mergeCells>
  <conditionalFormatting sqref="E6:E12">
    <cfRule type="expression" priority="1" dxfId="0">
      <formula>E6="✓"</formula>
    </cfRule>
    <cfRule type="expression" priority="2" dxfId="1">
      <formula>E6="✗"</formula>
    </cfRule>
  </conditionalFormatting>
  <conditionalFormatting sqref="H6:H12">
    <cfRule type="expression" priority="3" dxfId="0">
      <formula>H6="✓"</formula>
    </cfRule>
    <cfRule type="expression" priority="4" dxfId="1">
      <formula>H6="✗"</formula>
    </cfRule>
  </conditionalFormatting>
  <conditionalFormatting sqref="K6:K12">
    <cfRule type="expression" priority="5" dxfId="0">
      <formula>K6="✓"</formula>
    </cfRule>
    <cfRule type="expression" priority="6" dxfId="1">
      <formula>K6="✗"</formula>
    </cfRule>
  </conditionalFormatting>
  <conditionalFormatting sqref="M6:M12">
    <cfRule type="expression" priority="7" dxfId="0">
      <formula>M6="✓"</formula>
    </cfRule>
    <cfRule type="expression" priority="8" dxfId="1">
      <formula>M6="✗"</formula>
    </cfRule>
  </conditionalFormatting>
  <conditionalFormatting sqref="O6:O12">
    <cfRule type="expression" priority="9" dxfId="0">
      <formula>O6="✓"</formula>
    </cfRule>
    <cfRule type="expression" priority="10" dxfId="1">
      <formula>O6="✗"</formula>
    </cfRule>
  </conditionalFormatting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B2:H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6" customWidth="1" min="3" max="3"/>
    <col width="8" customWidth="1" min="4" max="4"/>
    <col width="16" customWidth="1" min="5" max="5"/>
    <col width="8" customWidth="1" min="6" max="6"/>
    <col width="16" customWidth="1" min="7" max="7"/>
    <col width="8" customWidth="1" min="8" max="8"/>
    <col width="3" customWidth="1" min="9" max="9"/>
    <col width="14" customWidth="1" min="10" max="10"/>
    <col width="14" customWidth="1" min="11" max="11"/>
    <col width="8" customWidth="1" min="12" max="12"/>
    <col width="3" customWidth="1" min="13" max="13"/>
  </cols>
  <sheetData>
    <row r="2" ht="28" customHeight="1">
      <c r="B2" s="25" t="inlineStr">
        <is>
          <t>LA SEMAINE, TOUS TAUX CONFONDUS</t>
        </is>
      </c>
    </row>
    <row r="3" ht="20" customHeight="1">
      <c r="B3" s="2" t="inlineStr">
        <is>
          <t>On additionne d’abord par taux, puis on totalise. Le taux moyen réel se déduit à la fin.</t>
        </is>
      </c>
    </row>
    <row r="5" ht="30" customHeight="1">
      <c r="B5" s="5" t="inlineStr">
        <is>
          <t>Taux</t>
        </is>
      </c>
      <c r="C5" s="5" t="inlineStr">
        <is>
          <t>CA HT de la semaine</t>
        </is>
      </c>
      <c r="D5" s="5" t="inlineStr">
        <is>
          <t>Contrôle</t>
        </is>
      </c>
      <c r="E5" s="5" t="inlineStr">
        <is>
          <t>TVA de la semaine</t>
        </is>
      </c>
      <c r="F5" s="5" t="inlineStr">
        <is>
          <t>Contrôle</t>
        </is>
      </c>
    </row>
    <row r="6">
      <c r="B6" s="6" t="inlineStr">
        <is>
          <t>Ventes à 10 %</t>
        </is>
      </c>
      <c r="C6" s="26" t="n"/>
      <c r="D6" s="27">
        <f>IF(C6="","",IF(ABS(C6-REF!$B$37)&lt;=0.01,"✓","✗"))</f>
        <v/>
      </c>
      <c r="E6" s="26" t="n"/>
      <c r="F6" s="27">
        <f>IF(E6="","",IF(ABS(E6-REF!$B$38)&lt;=0.01,"✓","✗"))</f>
        <v/>
      </c>
    </row>
    <row r="7">
      <c r="B7" s="12" t="inlineStr">
        <is>
          <t>Ventes à 5,5 %</t>
        </is>
      </c>
      <c r="C7" s="26" t="n"/>
      <c r="D7" s="27">
        <f>IF(C7="","",IF(ABS(C7-REF!$B$39)&lt;=0.01,"✓","✗"))</f>
        <v/>
      </c>
      <c r="E7" s="26" t="n"/>
      <c r="F7" s="27">
        <f>IF(E7="","",IF(ABS(E7-REF!$B$40)&lt;=0.01,"✓","✗"))</f>
        <v/>
      </c>
    </row>
    <row r="8">
      <c r="B8" s="6" t="inlineStr">
        <is>
          <t>Ventes à 20 %</t>
        </is>
      </c>
      <c r="C8" s="26" t="n"/>
      <c r="D8" s="27">
        <f>IF(C8="","",IF(ABS(C8-REF!$B$41)&lt;=0.01,"✓","✗"))</f>
        <v/>
      </c>
      <c r="E8" s="26" t="n"/>
      <c r="F8" s="27">
        <f>IF(E8="","",IF(ABS(E8-REF!$B$42)&lt;=0.01,"✓","✗"))</f>
        <v/>
      </c>
    </row>
    <row r="9">
      <c r="B9" s="15" t="inlineStr">
        <is>
          <t>TOTAL DE LA SEMAINE</t>
        </is>
      </c>
      <c r="C9" s="26" t="n"/>
      <c r="D9" s="27">
        <f>IF(C9="","",IF(ABS(C9-REF!$B$43)&lt;=0.01,"✓","✗"))</f>
        <v/>
      </c>
      <c r="E9" s="26" t="n"/>
      <c r="F9" s="27">
        <f>IF(E9="","",IF(ABS(E9-REF!$B$44)&lt;=0.01,"✓","✗"))</f>
        <v/>
      </c>
    </row>
    <row r="11">
      <c r="B11" s="3" t="inlineStr">
        <is>
          <t>Les deux nombres qui comptent</t>
        </is>
      </c>
    </row>
    <row r="12" ht="30" customHeight="1">
      <c r="B12" s="5" t="inlineStr">
        <is>
          <t>La question</t>
        </is>
      </c>
      <c r="C12" s="5" t="inlineStr">
        <is>
          <t>Votre réponse</t>
        </is>
      </c>
      <c r="D12" s="5" t="inlineStr"/>
      <c r="E12" s="5" t="inlineStr">
        <is>
          <t>Comment on l’obtient</t>
        </is>
      </c>
      <c r="F12" s="28" t="n"/>
      <c r="G12" s="28" t="n"/>
      <c r="H12" s="29" t="n"/>
    </row>
    <row r="13">
      <c r="B13" s="6" t="inlineStr">
        <is>
          <t>Le total encaissé de la semaine</t>
        </is>
      </c>
      <c r="C13" s="26" t="n"/>
      <c r="D13" s="27">
        <f>IF(C13="","",IF(ABS(C13-REF!$B$45)&lt;=0.01,"✓","✗"))</f>
        <v/>
      </c>
      <c r="E13" s="17" t="inlineStr">
        <is>
          <t>CA HT de la semaine + TVA de la semaine</t>
        </is>
      </c>
    </row>
    <row r="14">
      <c r="B14" s="12" t="inlineStr">
        <is>
          <t>Le taux moyen réel de TVA</t>
        </is>
      </c>
      <c r="C14" s="30" t="n"/>
      <c r="D14" s="27">
        <f>IF(C14="","",IF(OR(ABS(C14-REF!$B$46)&lt;=5e-05,ABS(C14-REF!$B$46*100)&lt;=0.005),"✓","✗"))</f>
        <v/>
      </c>
      <c r="E14" s="19" t="inlineStr">
        <is>
          <t>TVA de la semaine ÷ CA HT de la semaine</t>
        </is>
      </c>
    </row>
    <row r="16">
      <c r="B16" s="3" t="inlineStr">
        <is>
          <t>Le taux moyen réel, jour par jour</t>
        </is>
      </c>
    </row>
    <row r="17" ht="30" customHeight="1">
      <c r="B17" s="5" t="inlineStr">
        <is>
          <t>Jour</t>
        </is>
      </c>
      <c r="C17" s="5" t="inlineStr">
        <is>
          <t>Taux moyen réel</t>
        </is>
      </c>
      <c r="D17" s="5" t="inlineStr">
        <is>
          <t>Contrôle</t>
        </is>
      </c>
    </row>
    <row r="18">
      <c r="B18" s="6" t="inlineStr">
        <is>
          <t>Lundi</t>
        </is>
      </c>
      <c r="C18" s="30" t="n"/>
      <c r="D18" s="27">
        <f>IF(C18="","",IF(OR(ABS(C18-REF!$B$58)&lt;=5e-05,ABS(C18-REF!$B$58*100)&lt;=0.005),"✓","✗"))</f>
        <v/>
      </c>
    </row>
    <row r="19">
      <c r="B19" s="12" t="inlineStr">
        <is>
          <t>Mardi</t>
        </is>
      </c>
      <c r="C19" s="30" t="n"/>
      <c r="D19" s="27">
        <f>IF(C19="","",IF(OR(ABS(C19-REF!$B$59)&lt;=5e-05,ABS(C19-REF!$B$59*100)&lt;=0.005),"✓","✗"))</f>
        <v/>
      </c>
    </row>
    <row r="20">
      <c r="B20" s="6" t="inlineStr">
        <is>
          <t>Mercredi</t>
        </is>
      </c>
      <c r="C20" s="30" t="n"/>
      <c r="D20" s="27">
        <f>IF(C20="","",IF(OR(ABS(C20-REF!$B$60)&lt;=5e-05,ABS(C20-REF!$B$60*100)&lt;=0.005),"✓","✗"))</f>
        <v/>
      </c>
    </row>
    <row r="21">
      <c r="B21" s="12" t="inlineStr">
        <is>
          <t>Jeudi</t>
        </is>
      </c>
      <c r="C21" s="30" t="n"/>
      <c r="D21" s="27">
        <f>IF(C21="","",IF(OR(ABS(C21-REF!$B$61)&lt;=5e-05,ABS(C21-REF!$B$61*100)&lt;=0.005),"✓","✗"))</f>
        <v/>
      </c>
    </row>
    <row r="22">
      <c r="B22" s="6" t="inlineStr">
        <is>
          <t>Vendredi</t>
        </is>
      </c>
      <c r="C22" s="30" t="n"/>
      <c r="D22" s="27">
        <f>IF(C22="","",IF(OR(ABS(C22-REF!$B$62)&lt;=5e-05,ABS(C22-REF!$B$62*100)&lt;=0.005),"✓","✗"))</f>
        <v/>
      </c>
    </row>
    <row r="23">
      <c r="B23" s="12" t="inlineStr">
        <is>
          <t>Samedi</t>
        </is>
      </c>
      <c r="C23" s="30" t="n"/>
      <c r="D23" s="27">
        <f>IF(C23="","",IF(OR(ABS(C23-REF!$B$63)&lt;=5e-05,ABS(C23-REF!$B$63*100)&lt;=0.005),"✓","✗"))</f>
        <v/>
      </c>
    </row>
    <row r="24">
      <c r="B24" s="6" t="inlineStr">
        <is>
          <t>Dimanche</t>
        </is>
      </c>
      <c r="C24" s="30" t="n"/>
      <c r="D24" s="27">
        <f>IF(C24="","",IF(OR(ABS(C24-REF!$B$64)&lt;=5e-05,ABS(C24-REF!$B$64*100)&lt;=0.005),"✓","✗"))</f>
        <v/>
      </c>
    </row>
    <row r="25" ht="18" customHeight="1">
      <c r="B25" s="23" t="inlineStr">
        <is>
          <t>Aucun de ces sept nombres ne correspond à un taux légal. Ils décrivent un mix de ventes qui change tous les jours.</t>
        </is>
      </c>
    </row>
  </sheetData>
  <mergeCells count="6">
    <mergeCell ref="E14:H14"/>
    <mergeCell ref="E12:H12"/>
    <mergeCell ref="B2:H2"/>
    <mergeCell ref="B25:H25"/>
    <mergeCell ref="B3:H3"/>
    <mergeCell ref="E13:H13"/>
  </mergeCells>
  <conditionalFormatting sqref="D6:D9">
    <cfRule type="expression" priority="1" dxfId="0">
      <formula>D6="✓"</formula>
    </cfRule>
    <cfRule type="expression" priority="2" dxfId="1">
      <formula>D6="✗"</formula>
    </cfRule>
  </conditionalFormatting>
  <conditionalFormatting sqref="F6:F9">
    <cfRule type="expression" priority="3" dxfId="0">
      <formula>F6="✓"</formula>
    </cfRule>
    <cfRule type="expression" priority="4" dxfId="1">
      <formula>F6="✗"</formula>
    </cfRule>
  </conditionalFormatting>
  <conditionalFormatting sqref="D13:D14">
    <cfRule type="expression" priority="5" dxfId="0">
      <formula>D13="✓"</formula>
    </cfRule>
    <cfRule type="expression" priority="6" dxfId="1">
      <formula>D13="✗"</formula>
    </cfRule>
  </conditionalFormatting>
  <conditionalFormatting sqref="D18:D24">
    <cfRule type="expression" priority="7" dxfId="0">
      <formula>D18="✓"</formula>
    </cfRule>
    <cfRule type="expression" priority="8" dxfId="1">
      <formula>D18="✗"</formula>
    </cfRule>
  </conditionalFormatting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B2:G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0" customWidth="1" min="3" max="3"/>
    <col width="15" customWidth="1" min="4" max="4"/>
    <col width="15" customWidth="1" min="5" max="5"/>
    <col width="8" customWidth="1" min="6" max="6"/>
    <col width="34" customWidth="1" min="7" max="7"/>
    <col width="3" customWidth="1" min="8" max="8"/>
  </cols>
  <sheetData>
    <row r="2" ht="28" customHeight="1">
      <c r="B2" s="25" t="inlineStr">
        <is>
          <t>CE QUE LE MAGASIN DOIT REVERSER SUR LA SEMAINE</t>
        </is>
      </c>
    </row>
    <row r="3" ht="20" customHeight="1">
      <c r="B3" s="2" t="inlineStr">
        <is>
          <t>TVA collectée sur les ventes, moins TVA déductible sur les achats. Le solde part vers l’État.</t>
        </is>
      </c>
    </row>
    <row r="5" ht="30" customHeight="1">
      <c r="B5" s="5" t="inlineStr">
        <is>
          <t>Facture fournisseur</t>
        </is>
      </c>
      <c r="C5" s="5" t="inlineStr">
        <is>
          <t>Taux</t>
        </is>
      </c>
      <c r="D5" s="5" t="inlineStr">
        <is>
          <t>Montant HT</t>
        </is>
      </c>
      <c r="E5" s="5" t="inlineStr">
        <is>
          <t>TVA déductible</t>
        </is>
      </c>
      <c r="F5" s="5" t="inlineStr"/>
      <c r="G5" s="5" t="inlineStr">
        <is>
          <t>Comment on l’obtient</t>
        </is>
      </c>
    </row>
    <row r="6">
      <c r="B6" s="6" t="inlineStr">
        <is>
          <t>Fournisseur sandwicherie et snacking</t>
        </is>
      </c>
      <c r="C6" s="18" t="inlineStr">
        <is>
          <t>10 %</t>
        </is>
      </c>
      <c r="D6" s="7" t="n">
        <v>3600</v>
      </c>
      <c r="E6" s="26" t="n"/>
      <c r="F6" s="27">
        <f>IF(E6="","",IF(ABS(E6-REF!$B$47)&lt;=0.01,"✓","✗"))</f>
        <v/>
      </c>
      <c r="G6" s="17" t="inlineStr">
        <is>
          <t>montant HT × 10 %</t>
        </is>
      </c>
    </row>
    <row r="7">
      <c r="B7" s="12" t="inlineStr">
        <is>
          <t>Fournisseur boissons et épicerie</t>
        </is>
      </c>
      <c r="C7" s="20" t="inlineStr">
        <is>
          <t>5,5 %</t>
        </is>
      </c>
      <c r="D7" s="13" t="n">
        <v>2400</v>
      </c>
      <c r="E7" s="26" t="n"/>
      <c r="F7" s="27">
        <f>IF(E7="","",IF(ABS(E7-REF!$B$48)&lt;=0.01,"✓","✗"))</f>
        <v/>
      </c>
      <c r="G7" s="19" t="inlineStr">
        <is>
          <t>montant HT × 5,5 %</t>
        </is>
      </c>
    </row>
    <row r="8">
      <c r="B8" s="6" t="inlineStr">
        <is>
          <t>Confiserie et bière</t>
        </is>
      </c>
      <c r="C8" s="18" t="inlineStr">
        <is>
          <t>20 %</t>
        </is>
      </c>
      <c r="D8" s="7" t="n">
        <v>620</v>
      </c>
      <c r="E8" s="26" t="n"/>
      <c r="F8" s="27">
        <f>IF(E8="","",IF(ABS(E8-REF!$B$49)&lt;=0.01,"✓","✗"))</f>
        <v/>
      </c>
      <c r="G8" s="17" t="inlineStr">
        <is>
          <t>montant HT × 20 %</t>
        </is>
      </c>
    </row>
    <row r="9">
      <c r="B9" s="15" t="inlineStr">
        <is>
          <t>TOTAL TVA DÉDUCTIBLE</t>
        </is>
      </c>
      <c r="C9" s="31" t="inlineStr"/>
      <c r="D9" s="31" t="inlineStr"/>
      <c r="E9" s="26" t="n"/>
      <c r="F9" s="27">
        <f>IF(E9="","",IF(ABS(E9-REF!$B$50)&lt;=0.01,"✓","✗"))</f>
        <v/>
      </c>
      <c r="G9" s="31" t="inlineStr">
        <is>
          <t>somme des trois lignes</t>
        </is>
      </c>
    </row>
    <row r="11">
      <c r="B11" s="3" t="inlineStr">
        <is>
          <t>Le solde de la semaine</t>
        </is>
      </c>
    </row>
    <row r="12" ht="30" customHeight="1">
      <c r="B12" s="5" t="inlineStr">
        <is>
          <t>Ligne</t>
        </is>
      </c>
      <c r="C12" s="5" t="inlineStr"/>
      <c r="D12" s="5" t="inlineStr"/>
      <c r="E12" s="5" t="inlineStr">
        <is>
          <t>Montant</t>
        </is>
      </c>
      <c r="F12" s="5" t="inlineStr"/>
      <c r="G12" s="5" t="inlineStr">
        <is>
          <t>Comment on l’obtient</t>
        </is>
      </c>
    </row>
    <row r="13">
      <c r="B13" s="6" t="inlineStr">
        <is>
          <t>TVA collectée sur les ventes</t>
        </is>
      </c>
      <c r="C13" s="17" t="inlineStr"/>
      <c r="D13" s="17" t="inlineStr"/>
      <c r="E13" s="26" t="n"/>
      <c r="F13" s="27">
        <f>IF(E13="","",IF(ABS(E13-REF!$B$51)&lt;=0.01,"✓","✗"))</f>
        <v/>
      </c>
      <c r="G13" s="17" t="inlineStr">
        <is>
          <t>le total de TVA de la feuille 3</t>
        </is>
      </c>
    </row>
    <row r="14">
      <c r="B14" s="12" t="inlineStr">
        <is>
          <t>TVA déductible sur les achats</t>
        </is>
      </c>
      <c r="C14" s="19" t="inlineStr"/>
      <c r="D14" s="19" t="inlineStr"/>
      <c r="E14" s="26" t="n"/>
      <c r="F14" s="27">
        <f>IF(E14="","",IF(ABS(E14-REF!$B$50)&lt;=0.01,"✓","✗"))</f>
        <v/>
      </c>
      <c r="G14" s="19" t="inlineStr">
        <is>
          <t>le total calculé ci-dessus</t>
        </is>
      </c>
    </row>
    <row r="15">
      <c r="B15" s="15" t="inlineStr">
        <is>
          <t>TVA À REVERSER À L’ÉTAT</t>
        </is>
      </c>
      <c r="C15" s="31" t="inlineStr"/>
      <c r="D15" s="31" t="inlineStr"/>
      <c r="E15" s="26" t="n"/>
      <c r="F15" s="27">
        <f>IF(E15="","",IF(ABS(E15-REF!$B$52)&lt;=0.01,"✓","✗"))</f>
        <v/>
      </c>
      <c r="G15" s="31" t="inlineStr">
        <is>
          <t>collectée − déductible</t>
        </is>
      </c>
    </row>
    <row r="17" ht="18" customHeight="1">
      <c r="B17" s="23" t="inlineStr">
        <is>
          <t>Cette somme n’a jamais appartenu au magasin. Elle a seulement transité par sa caisse.</t>
        </is>
      </c>
    </row>
  </sheetData>
  <mergeCells count="3">
    <mergeCell ref="B3:G3"/>
    <mergeCell ref="B2:G2"/>
    <mergeCell ref="B17:G17"/>
  </mergeCells>
  <conditionalFormatting sqref="F6:F9">
    <cfRule type="expression" priority="1" dxfId="0">
      <formula>F6="✓"</formula>
    </cfRule>
    <cfRule type="expression" priority="2" dxfId="1">
      <formula>F6="✗"</formula>
    </cfRule>
  </conditionalFormatting>
  <conditionalFormatting sqref="F13:F15">
    <cfRule type="expression" priority="3" dxfId="0">
      <formula>F13="✓"</formula>
    </cfRule>
    <cfRule type="expression" priority="4" dxfId="1">
      <formula>F13="✗"</formula>
    </cfRule>
  </conditionalFormatting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B2:E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6" customWidth="1" min="3" max="3"/>
    <col width="8" customWidth="1" min="4" max="4"/>
    <col width="46" customWidth="1" min="5" max="5"/>
    <col width="3" customWidth="1" min="6" max="6"/>
  </cols>
  <sheetData>
    <row r="2" ht="28" customHeight="1">
      <c r="B2" s="25" t="inlineStr">
        <is>
          <t>VÉRIFIER SON TRAVAIL — ET MESURER L’ERREUR ÉVITÉE</t>
        </is>
      </c>
    </row>
    <row r="3" ht="20" customHeight="1">
      <c r="B3" s="2" t="inlineStr">
        <is>
          <t>Un travail juste se prouve. Trois contrôles, puis la mesure de ce qu’aurait coûté le raccourci.</t>
        </is>
      </c>
    </row>
    <row r="5" ht="30" customHeight="1">
      <c r="B5" s="5" t="inlineStr">
        <is>
          <t>La question</t>
        </is>
      </c>
      <c r="C5" s="5" t="inlineStr">
        <is>
          <t>Votre réponse</t>
        </is>
      </c>
      <c r="D5" s="5" t="inlineStr"/>
      <c r="E5" s="5" t="inlineStr">
        <is>
          <t>Comment on l’obtient</t>
        </is>
      </c>
    </row>
    <row r="6" ht="30" customHeight="1">
      <c r="B6" s="32" t="inlineStr">
        <is>
          <t>Le contrôle : CA HT de la semaine + TVA de la semaine</t>
        </is>
      </c>
      <c r="C6" s="26" t="n"/>
      <c r="D6" s="27">
        <f>IF(C6="","",IF(ABS(C6-REF!$B$53)&lt;=0.01,"✓","✗"))</f>
        <v/>
      </c>
      <c r="E6" s="21" t="inlineStr">
        <is>
          <t>Doit redonner exactement le total encaissé de la feuille 1.</t>
        </is>
      </c>
    </row>
    <row r="7" ht="30" customHeight="1">
      <c r="B7" s="33" t="inlineStr">
        <is>
          <t>Si l’on divisait tout le TTC de la semaine par 1,10</t>
        </is>
      </c>
      <c r="C7" s="26" t="n"/>
      <c r="D7" s="27">
        <f>IF(C7="","",IF(ABS(C7-REF!$B$54)&lt;=0.01,"✓","✗"))</f>
        <v/>
      </c>
      <c r="E7" s="22" t="inlineStr">
        <is>
          <t>Total encaissé de la semaine ÷ 1,10. C’est le raccourci à ne pas prendre.</t>
        </is>
      </c>
    </row>
    <row r="8" ht="30" customHeight="1">
      <c r="B8" s="32" t="inlineStr">
        <is>
          <t>De combien ce raccourci se trompe-t-il ?</t>
        </is>
      </c>
      <c r="C8" s="26" t="n"/>
      <c r="D8" s="27">
        <f>IF(C8="","",IF(ABS(C8-REF!$B$55)&lt;=0.01,"✓","✗"))</f>
        <v/>
      </c>
      <c r="E8" s="21" t="inlineStr">
        <is>
          <t>Résultat du raccourci − CA HT réel. Un écart positif : on croirait avoir vendu plus.</t>
        </is>
      </c>
    </row>
    <row r="10">
      <c r="B10" s="3" t="inlineStr">
        <is>
          <t>Lire ses résultats</t>
        </is>
      </c>
    </row>
    <row r="11" ht="30" customHeight="1">
      <c r="B11" s="5" t="inlineStr">
        <is>
          <t>La question</t>
        </is>
      </c>
      <c r="C11" s="5" t="inlineStr">
        <is>
          <t>Votre réponse</t>
        </is>
      </c>
      <c r="D11" s="5" t="inlineStr"/>
      <c r="E11" s="5" t="inlineStr">
        <is>
          <t>Ce qu’on attend</t>
        </is>
      </c>
    </row>
    <row r="12" ht="26" customHeight="1">
      <c r="B12" s="32" t="inlineStr">
        <is>
          <t>Quel jour a le taux moyen réel de TVA le plus élevé ?</t>
        </is>
      </c>
      <c r="C12" s="34" t="n"/>
      <c r="D12" s="27">
        <f>IF(C12="","",IF(UPPER(TRIM(C12))=REF!$B$56,"✓","✗"))</f>
        <v/>
      </c>
      <c r="E12" s="21" t="inlineStr">
        <is>
          <t>Le nom du jour, dans la liste déroulante.</t>
        </is>
      </c>
    </row>
    <row r="13" ht="26" customHeight="1">
      <c r="B13" s="33" t="inlineStr">
        <is>
          <t>Pourquoi ce jour-là ? Quelle famille de produits pèse plus lourd ?</t>
        </is>
      </c>
      <c r="C13" s="34" t="n"/>
      <c r="D13" s="27">
        <f>IF(C13="","",IF(UPPER(TRIM(C13))=REF!$B$57,"✓","✗"))</f>
        <v/>
      </c>
      <c r="E13" s="22" t="inlineStr">
        <is>
          <t>Regardez la part du taux à 20 % dans le CA HT de chaque jour.</t>
        </is>
      </c>
    </row>
    <row r="15" ht="18" customHeight="1">
      <c r="B15" s="23" t="inlineStr">
        <is>
          <t>Sur une année de 52 semaines  le raccourci ferait apparaître environ 1 659 € de chiffre d’affaires qui n’existe pas.</t>
        </is>
      </c>
    </row>
  </sheetData>
  <mergeCells count="3">
    <mergeCell ref="B15:E15"/>
    <mergeCell ref="B3:E3"/>
    <mergeCell ref="B2:E2"/>
  </mergeCells>
  <conditionalFormatting sqref="D6:D8">
    <cfRule type="expression" priority="1" dxfId="0">
      <formula>D6="✓"</formula>
    </cfRule>
    <cfRule type="expression" priority="2" dxfId="1">
      <formula>D6="✗"</formula>
    </cfRule>
  </conditionalFormatting>
  <conditionalFormatting sqref="D12:D13">
    <cfRule type="expression" priority="3" dxfId="0">
      <formula>D12="✓"</formula>
    </cfRule>
    <cfRule type="expression" priority="4" dxfId="1">
      <formula>D12="✗"</formula>
    </cfRule>
  </conditionalFormatting>
  <dataValidations count="2">
    <dataValidation sqref="C12" showDropDown="0" showInputMessage="0" showErrorMessage="0" allowBlank="1" type="list">
      <formula1>"LUNDI,MARDI,MERCREDI,JEUDI,VENDREDI,SAMEDI,DIMANCHE"</formula1>
    </dataValidation>
    <dataValidation sqref="C13" showDropDown="0" showInputMessage="0" showErrorMessage="0" allowBlank="1" type="list">
      <formula1>"BOISSONS,SANDWICHERIE,CONFISERIE"</formula1>
    </dataValidation>
  </dataValidations>
  <pageMargins left="0.75" right="0.75" top="1" bottom="1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B2:E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4" customWidth="1" min="3" max="3"/>
    <col width="14" customWidth="1" min="4" max="4"/>
    <col width="14" customWidth="1" min="5" max="5"/>
    <col width="3" customWidth="1" min="6" max="6"/>
  </cols>
  <sheetData>
    <row r="2" ht="28" customHeight="1">
      <c r="B2" s="25" t="inlineStr">
        <is>
          <t>MON SCORE</t>
        </is>
      </c>
    </row>
    <row r="3" ht="20" customHeight="1">
      <c r="B3" s="2" t="inlineStr">
        <is>
          <t>Se met à jour tout seul, au fur et à mesure de vos saisies.</t>
        </is>
      </c>
    </row>
    <row r="5" ht="30" customHeight="1">
      <c r="B5" s="5" t="inlineStr">
        <is>
          <t>Feuille</t>
        </is>
      </c>
      <c r="C5" s="5" t="inlineStr">
        <is>
          <t>Réponses justes</t>
        </is>
      </c>
      <c r="D5" s="5" t="inlineStr">
        <is>
          <t>Sur</t>
        </is>
      </c>
      <c r="E5" s="5" t="inlineStr">
        <is>
          <t>Réussite</t>
        </is>
      </c>
    </row>
    <row r="6">
      <c r="B6" s="6" t="inlineStr">
        <is>
          <t>2. Ventiler la semaine</t>
        </is>
      </c>
      <c r="C6" s="18">
        <f>IF('2. Ventiler la semaine'!E6="✓",1,0)+IF('2. Ventiler la semaine'!H6="✓",1,0)+IF('2. Ventiler la semaine'!K6="✓",1,0)+IF('2. Ventiler la semaine'!M6="✓",1,0)+IF('2. Ventiler la semaine'!O6="✓",1,0)+IF('2. Ventiler la semaine'!E7="✓",1,0)+IF('2. Ventiler la semaine'!H7="✓",1,0)+IF('2. Ventiler la semaine'!K7="✓",1,0)+IF('2. Ventiler la semaine'!M7="✓",1,0)+IF('2. Ventiler la semaine'!O7="✓",1,0)+IF('2. Ventiler la semaine'!E8="✓",1,0)+IF('2. Ventiler la semaine'!H8="✓",1,0)+IF('2. Ventiler la semaine'!K8="✓",1,0)+IF('2. Ventiler la semaine'!M8="✓",1,0)+IF('2. Ventiler la semaine'!O8="✓",1,0)+IF('2. Ventiler la semaine'!E9="✓",1,0)+IF('2. Ventiler la semaine'!H9="✓",1,0)+IF('2. Ventiler la semaine'!K9="✓",1,0)+IF('2. Ventiler la semaine'!M9="✓",1,0)+IF('2. Ventiler la semaine'!O9="✓",1,0)+IF('2. Ventiler la semaine'!E10="✓",1,0)+IF('2. Ventiler la semaine'!H10="✓",1,0)+IF('2. Ventiler la semaine'!K10="✓",1,0)+IF('2. Ventiler la semaine'!M10="✓",1,0)+IF('2. Ventiler la semaine'!O10="✓",1,0)+IF('2. Ventiler la semaine'!E11="✓",1,0)+IF('2. Ventiler la semaine'!H11="✓",1,0)+IF('2. Ventiler la semaine'!K11="✓",1,0)+IF('2. Ventiler la semaine'!M11="✓",1,0)+IF('2. Ventiler la semaine'!O11="✓",1,0)+IF('2. Ventiler la semaine'!E12="✓",1,0)+IF('2. Ventiler la semaine'!H12="✓",1,0)+IF('2. Ventiler la semaine'!K12="✓",1,0)+IF('2. Ventiler la semaine'!M12="✓",1,0)+IF('2. Ventiler la semaine'!O12="✓",1,0)</f>
        <v/>
      </c>
      <c r="D6" s="18" t="n">
        <v>35</v>
      </c>
      <c r="E6" s="35">
        <f>IF(D6=0,"",C6/D6)</f>
        <v/>
      </c>
    </row>
    <row r="7">
      <c r="B7" s="12" t="inlineStr">
        <is>
          <t>3. Synthèse hebdo</t>
        </is>
      </c>
      <c r="C7" s="20">
        <f>IF('3. Synthèse hebdo'!D6="✓",1,0)+IF('3. Synthèse hebdo'!F6="✓",1,0)+IF('3. Synthèse hebdo'!D7="✓",1,0)+IF('3. Synthèse hebdo'!F7="✓",1,0)+IF('3. Synthèse hebdo'!D8="✓",1,0)+IF('3. Synthèse hebdo'!F8="✓",1,0)+IF('3. Synthèse hebdo'!D9="✓",1,0)+IF('3. Synthèse hebdo'!F9="✓",1,0)+IF('3. Synthèse hebdo'!D13="✓",1,0)+IF('3. Synthèse hebdo'!D14="✓",1,0)+IF('3. Synthèse hebdo'!D18="✓",1,0)+IF('3. Synthèse hebdo'!D19="✓",1,0)+IF('3. Synthèse hebdo'!D20="✓",1,0)+IF('3. Synthèse hebdo'!D21="✓",1,0)+IF('3. Synthèse hebdo'!D22="✓",1,0)+IF('3. Synthèse hebdo'!D23="✓",1,0)+IF('3. Synthèse hebdo'!D24="✓",1,0)</f>
        <v/>
      </c>
      <c r="D7" s="20" t="n">
        <v>17</v>
      </c>
      <c r="E7" s="36">
        <f>IF(D7=0,"",C7/D7)</f>
        <v/>
      </c>
    </row>
    <row r="8">
      <c r="B8" s="6" t="inlineStr">
        <is>
          <t>4. La TVA à reverser</t>
        </is>
      </c>
      <c r="C8" s="18">
        <f>IF('4. La TVA à reverser'!F6="✓",1,0)+IF('4. La TVA à reverser'!F7="✓",1,0)+IF('4. La TVA à reverser'!F8="✓",1,0)+IF('4. La TVA à reverser'!F9="✓",1,0)+IF('4. La TVA à reverser'!F13="✓",1,0)+IF('4. La TVA à reverser'!F14="✓",1,0)+IF('4. La TVA à reverser'!F15="✓",1,0)</f>
        <v/>
      </c>
      <c r="D8" s="18" t="n">
        <v>7</v>
      </c>
      <c r="E8" s="35">
        <f>IF(D8=0,"",C8/D8)</f>
        <v/>
      </c>
    </row>
    <row r="9">
      <c r="B9" s="12" t="inlineStr">
        <is>
          <t>5. Contrôle croisé</t>
        </is>
      </c>
      <c r="C9" s="20">
        <f>IF('5. Contrôle croisé'!D6="✓",1,0)+IF('5. Contrôle croisé'!D7="✓",1,0)+IF('5. Contrôle croisé'!D8="✓",1,0)+IF('5. Contrôle croisé'!D12="✓",1,0)+IF('5. Contrôle croisé'!D13="✓",1,0)</f>
        <v/>
      </c>
      <c r="D9" s="20" t="n">
        <v>5</v>
      </c>
      <c r="E9" s="36">
        <f>IF(D9=0,"",C9/D9)</f>
        <v/>
      </c>
    </row>
    <row r="10">
      <c r="B10" s="15" t="inlineStr">
        <is>
          <t>TOTAL</t>
        </is>
      </c>
      <c r="C10" s="37">
        <f>SUM(C6:C9)</f>
        <v/>
      </c>
      <c r="D10" s="37" t="n">
        <v>64</v>
      </c>
      <c r="E10" s="38">
        <f>C10/D10</f>
        <v/>
      </c>
    </row>
    <row r="12" ht="34" customHeight="1">
      <c r="B12" s="39">
        <f>IF(E10=1,"Sans faute. Vous savez ventiler une caisse multi-taux seul.",IF(E10&gt;=0.8,"Très bien. Reprenez les lignes marquées ✗ : elles viennent presque toujours du même geste.",IF(E10&gt;=0.5,"À consolider. Reprenez le mémo, section « Ventiler une caisse », puis les feuilles 2 et 3.","Reprenez la feuille 2 ligne par ligne : chaque taux a SON multiplicateur.")))</f>
        <v/>
      </c>
    </row>
  </sheetData>
  <mergeCells count="3">
    <mergeCell ref="B12:E12"/>
    <mergeCell ref="B3:E3"/>
    <mergeCell ref="B2:E2"/>
  </mergeCells>
  <pageMargins left="0.75" right="0.75" top="1" bottom="1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B2:D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6" customWidth="1" min="3" max="3"/>
    <col width="60" customWidth="1" min="4" max="4"/>
    <col width="3" customWidth="1" min="5" max="5"/>
  </cols>
  <sheetData>
    <row r="2" ht="28" customHeight="1">
      <c r="B2" s="25" t="inlineStr">
        <is>
          <t>CORRIGÉ COMMENTÉ</t>
        </is>
      </c>
    </row>
    <row r="3" ht="20" customHeight="1">
      <c r="B3" s="2" t="inlineStr">
        <is>
          <t>À ouvrir après avoir tout tenté. Les valeurs sont déjà contrôlées par les colonnes ✓ / ✗ : ici, on explique.</t>
        </is>
      </c>
    </row>
    <row r="5" ht="30" customHeight="1">
      <c r="B5" s="5" t="inlineStr">
        <is>
          <t>Le point</t>
        </is>
      </c>
      <c r="C5" s="5" t="inlineStr">
        <is>
          <t>Le chiffre</t>
        </is>
      </c>
      <c r="D5" s="5" t="inlineStr">
        <is>
          <t>Ce qu’il faut comprendre</t>
        </is>
      </c>
    </row>
    <row r="6" ht="34" customHeight="1">
      <c r="B6" s="6" t="inlineStr">
        <is>
          <t>CA HT de la semaine</t>
        </is>
      </c>
      <c r="C6" s="40" t="inlineStr">
        <is>
          <t>11 885,00 €</t>
        </is>
      </c>
      <c r="D6" s="21" t="inlineStr">
        <is>
          <t>La somme des 21 divisions, pas une division du total. C’est ce nombre qui va au tableau de bord.</t>
        </is>
      </c>
    </row>
    <row r="7" ht="34" customHeight="1">
      <c r="B7" s="12" t="inlineStr">
        <is>
          <t>TVA de la semaine</t>
        </is>
      </c>
      <c r="C7" s="41" t="inlineStr">
        <is>
          <t>1 223,60 €</t>
        </is>
      </c>
      <c r="D7" s="22" t="inlineStr">
        <is>
          <t>Somme des TVA par taux : 846,00 + 116,60 + 261,00. Elle ne se calcule jamais sur le total HT.</t>
        </is>
      </c>
    </row>
    <row r="8" ht="34" customHeight="1">
      <c r="B8" s="6" t="inlineStr">
        <is>
          <t>Total encaissé</t>
        </is>
      </c>
      <c r="C8" s="40" t="inlineStr">
        <is>
          <t>13 108,60 €</t>
        </is>
      </c>
      <c r="D8" s="21" t="inlineStr">
        <is>
          <t>CA HT + TVA. Si votre contrôle ne tombe pas exactement, une division est fausse.</t>
        </is>
      </c>
    </row>
    <row r="9" ht="34" customHeight="1">
      <c r="B9" s="12" t="inlineStr">
        <is>
          <t>Taux moyen réel</t>
        </is>
      </c>
      <c r="C9" s="41" t="inlineStr">
        <is>
          <t>10,30 %</t>
        </is>
      </c>
      <c r="D9" s="22" t="inlineStr">
        <is>
          <t>Aucun taux légal ne vaut cela. C’est une moyenne pondérée par ce qui a été vendu.</t>
        </is>
      </c>
    </row>
    <row r="10" ht="34" customHeight="1">
      <c r="B10" s="6" t="inlineStr">
        <is>
          <t>Le jour le plus élevé</t>
        </is>
      </c>
      <c r="C10" s="40" t="inlineStr">
        <is>
          <t>Samedi</t>
        </is>
      </c>
      <c r="D10" s="21" t="inlineStr">
        <is>
          <t>10,47 % — c’est le jour où la confiserie et la bière pèsent le plus lourd dans le CA. Plus de produits à 20 %, taux moyen plus haut.</t>
        </is>
      </c>
    </row>
    <row r="11" ht="34" customHeight="1">
      <c r="B11" s="12" t="inlineStr">
        <is>
          <t>TVA à reverser</t>
        </is>
      </c>
      <c r="C11" s="41" t="inlineStr">
        <is>
          <t>607,60 €</t>
        </is>
      </c>
      <c r="D11" s="22" t="inlineStr">
        <is>
          <t>1 223,60 collectée − 616,00 déductible, Cette somme n’a jamais appartenu au magasin.</t>
        </is>
      </c>
    </row>
    <row r="12" ht="34" customHeight="1">
      <c r="B12" s="6" t="inlineStr">
        <is>
          <t>Le raccourci</t>
        </is>
      </c>
      <c r="C12" s="40" t="inlineStr">
        <is>
          <t>11 916,91 €</t>
        </is>
      </c>
      <c r="D12" s="21" t="inlineStr">
        <is>
          <t>Diviser tout le TTC par 1,10 donne 31,91 € de trop — soit 0,27 % du CA. Trop peu pour déclencher une alerte, assez pour fausser tous les indicateurs calculés dessus.</t>
        </is>
      </c>
    </row>
    <row r="14" ht="20" customHeight="1">
      <c r="B14" s="42" t="inlineStr">
        <is>
          <t>La question à se poser en poste : « ce total mélange-t-il plusieurs taux ? » Si oui, on ventile. Toujours.</t>
        </is>
      </c>
    </row>
  </sheetData>
  <mergeCells count="3">
    <mergeCell ref="B14:D14"/>
    <mergeCell ref="B3:D3"/>
    <mergeCell ref="B2:D2"/>
  </mergeCells>
  <pageMargins left="0.75" right="0.75" top="1" bottom="1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sheetData>
    <row r="1">
      <c r="A1" s="6" t="inlineStr">
        <is>
          <t>clé</t>
        </is>
      </c>
      <c r="B1" s="6" t="inlineStr">
        <is>
          <t>valeur</t>
        </is>
      </c>
      <c r="C1" s="6" t="inlineStr">
        <is>
          <t>type</t>
        </is>
      </c>
    </row>
    <row r="2">
      <c r="A2" s="17" t="inlineStr">
        <is>
          <t>ht_Lundi_0</t>
        </is>
      </c>
      <c r="B2" s="17" t="n">
        <v>1080</v>
      </c>
      <c r="C2" s="17" t="inlineStr">
        <is>
          <t>n</t>
        </is>
      </c>
    </row>
    <row r="3">
      <c r="A3" s="17" t="inlineStr">
        <is>
          <t>ht_Lundi_1</t>
        </is>
      </c>
      <c r="B3" s="17" t="n">
        <v>260</v>
      </c>
      <c r="C3" s="17" t="inlineStr">
        <is>
          <t>n</t>
        </is>
      </c>
    </row>
    <row r="4">
      <c r="A4" s="17" t="inlineStr">
        <is>
          <t>ht_Lundi_2</t>
        </is>
      </c>
      <c r="B4" s="17" t="n">
        <v>150</v>
      </c>
      <c r="C4" s="17" t="inlineStr">
        <is>
          <t>n</t>
        </is>
      </c>
    </row>
    <row r="5">
      <c r="A5" s="17" t="inlineStr">
        <is>
          <t>htj_Lundi</t>
        </is>
      </c>
      <c r="B5" s="17" t="n">
        <v>1490</v>
      </c>
      <c r="C5" s="17" t="inlineStr">
        <is>
          <t>n</t>
        </is>
      </c>
    </row>
    <row r="6">
      <c r="A6" s="17" t="inlineStr">
        <is>
          <t>tvaj_Lundi</t>
        </is>
      </c>
      <c r="B6" s="17" t="n">
        <v>152.3</v>
      </c>
      <c r="C6" s="17" t="inlineStr">
        <is>
          <t>n</t>
        </is>
      </c>
    </row>
    <row r="7">
      <c r="A7" s="17" t="inlineStr">
        <is>
          <t>ht_Mardi_0</t>
        </is>
      </c>
      <c r="B7" s="17" t="n">
        <v>1260</v>
      </c>
      <c r="C7" s="17" t="inlineStr">
        <is>
          <t>n</t>
        </is>
      </c>
    </row>
    <row r="8">
      <c r="A8" s="17" t="inlineStr">
        <is>
          <t>ht_Mardi_1</t>
        </is>
      </c>
      <c r="B8" s="17" t="n">
        <v>300</v>
      </c>
      <c r="C8" s="17" t="inlineStr">
        <is>
          <t>n</t>
        </is>
      </c>
    </row>
    <row r="9">
      <c r="A9" s="17" t="inlineStr">
        <is>
          <t>ht_Mardi_2</t>
        </is>
      </c>
      <c r="B9" s="17" t="n">
        <v>195</v>
      </c>
      <c r="C9" s="17" t="inlineStr">
        <is>
          <t>n</t>
        </is>
      </c>
    </row>
    <row r="10">
      <c r="A10" s="17" t="inlineStr">
        <is>
          <t>htj_Mardi</t>
        </is>
      </c>
      <c r="B10" s="17" t="n">
        <v>1755</v>
      </c>
      <c r="C10" s="17" t="inlineStr">
        <is>
          <t>n</t>
        </is>
      </c>
    </row>
    <row r="11">
      <c r="A11" s="17" t="inlineStr">
        <is>
          <t>tvaj_Mardi</t>
        </is>
      </c>
      <c r="B11" s="17" t="n">
        <v>181.5</v>
      </c>
      <c r="C11" s="17" t="inlineStr">
        <is>
          <t>n</t>
        </is>
      </c>
    </row>
    <row r="12">
      <c r="A12" s="17" t="inlineStr">
        <is>
          <t>ht_Mercredi_0</t>
        </is>
      </c>
      <c r="B12" s="17" t="n">
        <v>1140</v>
      </c>
      <c r="C12" s="17" t="inlineStr">
        <is>
          <t>n</t>
        </is>
      </c>
    </row>
    <row r="13">
      <c r="A13" s="17" t="inlineStr">
        <is>
          <t>ht_Mercredi_1</t>
        </is>
      </c>
      <c r="B13" s="17" t="n">
        <v>280</v>
      </c>
      <c r="C13" s="17" t="inlineStr">
        <is>
          <t>n</t>
        </is>
      </c>
    </row>
    <row r="14">
      <c r="A14" s="17" t="inlineStr">
        <is>
          <t>ht_Mercredi_2</t>
        </is>
      </c>
      <c r="B14" s="17" t="n">
        <v>165</v>
      </c>
      <c r="C14" s="17" t="inlineStr">
        <is>
          <t>n</t>
        </is>
      </c>
    </row>
    <row r="15">
      <c r="A15" s="17" t="inlineStr">
        <is>
          <t>htj_Mercredi</t>
        </is>
      </c>
      <c r="B15" s="17" t="n">
        <v>1585</v>
      </c>
      <c r="C15" s="17" t="inlineStr">
        <is>
          <t>n</t>
        </is>
      </c>
    </row>
    <row r="16">
      <c r="A16" s="17" t="inlineStr">
        <is>
          <t>tvaj_Mercredi</t>
        </is>
      </c>
      <c r="B16" s="17" t="n">
        <v>162.4</v>
      </c>
      <c r="C16" s="17" t="inlineStr">
        <is>
          <t>n</t>
        </is>
      </c>
    </row>
    <row r="17">
      <c r="A17" s="17" t="inlineStr">
        <is>
          <t>ht_Jeudi_0</t>
        </is>
      </c>
      <c r="B17" s="17" t="n">
        <v>1200</v>
      </c>
      <c r="C17" s="17" t="inlineStr">
        <is>
          <t>n</t>
        </is>
      </c>
    </row>
    <row r="18">
      <c r="A18" s="17" t="inlineStr">
        <is>
          <t>ht_Jeudi_1</t>
        </is>
      </c>
      <c r="B18" s="17" t="n">
        <v>320</v>
      </c>
      <c r="C18" s="17" t="inlineStr">
        <is>
          <t>n</t>
        </is>
      </c>
    </row>
    <row r="19">
      <c r="A19" s="17" t="inlineStr">
        <is>
          <t>ht_Jeudi_2</t>
        </is>
      </c>
      <c r="B19" s="17" t="n">
        <v>180</v>
      </c>
      <c r="C19" s="17" t="inlineStr">
        <is>
          <t>n</t>
        </is>
      </c>
    </row>
    <row r="20">
      <c r="A20" s="17" t="inlineStr">
        <is>
          <t>htj_Jeudi</t>
        </is>
      </c>
      <c r="B20" s="17" t="n">
        <v>1700</v>
      </c>
      <c r="C20" s="17" t="inlineStr">
        <is>
          <t>n</t>
        </is>
      </c>
    </row>
    <row r="21">
      <c r="A21" s="17" t="inlineStr">
        <is>
          <t>tvaj_Jeudi</t>
        </is>
      </c>
      <c r="B21" s="17" t="n">
        <v>173.6</v>
      </c>
      <c r="C21" s="17" t="inlineStr">
        <is>
          <t>n</t>
        </is>
      </c>
    </row>
    <row r="22">
      <c r="A22" s="17" t="inlineStr">
        <is>
          <t>ht_Vendredi_0</t>
        </is>
      </c>
      <c r="B22" s="17" t="n">
        <v>1440</v>
      </c>
      <c r="C22" s="17" t="inlineStr">
        <is>
          <t>n</t>
        </is>
      </c>
    </row>
    <row r="23">
      <c r="A23" s="17" t="inlineStr">
        <is>
          <t>ht_Vendredi_1</t>
        </is>
      </c>
      <c r="B23" s="17" t="n">
        <v>360</v>
      </c>
      <c r="C23" s="17" t="inlineStr">
        <is>
          <t>n</t>
        </is>
      </c>
    </row>
    <row r="24">
      <c r="A24" s="17" t="inlineStr">
        <is>
          <t>ht_Vendredi_2</t>
        </is>
      </c>
      <c r="B24" s="17" t="n">
        <v>225</v>
      </c>
      <c r="C24" s="17" t="inlineStr">
        <is>
          <t>n</t>
        </is>
      </c>
    </row>
    <row r="25">
      <c r="A25" s="17" t="inlineStr">
        <is>
          <t>htj_Vendredi</t>
        </is>
      </c>
      <c r="B25" s="17" t="n">
        <v>2025</v>
      </c>
      <c r="C25" s="17" t="inlineStr">
        <is>
          <t>n</t>
        </is>
      </c>
    </row>
    <row r="26">
      <c r="A26" s="17" t="inlineStr">
        <is>
          <t>tvaj_Vendredi</t>
        </is>
      </c>
      <c r="B26" s="17" t="n">
        <v>208.8</v>
      </c>
      <c r="C26" s="17" t="inlineStr">
        <is>
          <t>n</t>
        </is>
      </c>
    </row>
    <row r="27">
      <c r="A27" s="17" t="inlineStr">
        <is>
          <t>ht_Samedi_0</t>
        </is>
      </c>
      <c r="B27" s="17" t="n">
        <v>1620</v>
      </c>
      <c r="C27" s="17" t="inlineStr">
        <is>
          <t>n</t>
        </is>
      </c>
    </row>
    <row r="28">
      <c r="A28" s="17" t="inlineStr">
        <is>
          <t>ht_Samedi_1</t>
        </is>
      </c>
      <c r="B28" s="17" t="n">
        <v>420</v>
      </c>
      <c r="C28" s="17" t="inlineStr">
        <is>
          <t>n</t>
        </is>
      </c>
    </row>
    <row r="29">
      <c r="A29" s="17" t="inlineStr">
        <is>
          <t>ht_Samedi_2</t>
        </is>
      </c>
      <c r="B29" s="17" t="n">
        <v>300</v>
      </c>
      <c r="C29" s="17" t="inlineStr">
        <is>
          <t>n</t>
        </is>
      </c>
    </row>
    <row r="30">
      <c r="A30" s="17" t="inlineStr">
        <is>
          <t>htj_Samedi</t>
        </is>
      </c>
      <c r="B30" s="17" t="n">
        <v>2340</v>
      </c>
      <c r="C30" s="17" t="inlineStr">
        <is>
          <t>n</t>
        </is>
      </c>
    </row>
    <row r="31">
      <c r="A31" s="17" t="inlineStr">
        <is>
          <t>tvaj_Samedi</t>
        </is>
      </c>
      <c r="B31" s="17" t="n">
        <v>245.1</v>
      </c>
      <c r="C31" s="17" t="inlineStr">
        <is>
          <t>n</t>
        </is>
      </c>
    </row>
    <row r="32">
      <c r="A32" s="17" t="inlineStr">
        <is>
          <t>ht_Dimanche_0</t>
        </is>
      </c>
      <c r="B32" s="17" t="n">
        <v>720</v>
      </c>
      <c r="C32" s="17" t="inlineStr">
        <is>
          <t>n</t>
        </is>
      </c>
    </row>
    <row r="33">
      <c r="A33" s="17" t="inlineStr">
        <is>
          <t>ht_Dimanche_1</t>
        </is>
      </c>
      <c r="B33" s="17" t="n">
        <v>180</v>
      </c>
      <c r="C33" s="17" t="inlineStr">
        <is>
          <t>n</t>
        </is>
      </c>
    </row>
    <row r="34">
      <c r="A34" s="17" t="inlineStr">
        <is>
          <t>ht_Dimanche_2</t>
        </is>
      </c>
      <c r="B34" s="17" t="n">
        <v>90</v>
      </c>
      <c r="C34" s="17" t="inlineStr">
        <is>
          <t>n</t>
        </is>
      </c>
    </row>
    <row r="35">
      <c r="A35" s="17" t="inlineStr">
        <is>
          <t>htj_Dimanche</t>
        </is>
      </c>
      <c r="B35" s="17" t="n">
        <v>990</v>
      </c>
      <c r="C35" s="17" t="inlineStr">
        <is>
          <t>n</t>
        </is>
      </c>
    </row>
    <row r="36">
      <c r="A36" s="17" t="inlineStr">
        <is>
          <t>tvaj_Dimanche</t>
        </is>
      </c>
      <c r="B36" s="17" t="n">
        <v>99.90000000000001</v>
      </c>
      <c r="C36" s="17" t="inlineStr">
        <is>
          <t>n</t>
        </is>
      </c>
    </row>
    <row r="37">
      <c r="A37" s="17" t="inlineStr">
        <is>
          <t>hts_0</t>
        </is>
      </c>
      <c r="B37" s="17" t="n">
        <v>8460</v>
      </c>
      <c r="C37" s="17" t="inlineStr">
        <is>
          <t>n</t>
        </is>
      </c>
    </row>
    <row r="38">
      <c r="A38" s="17" t="inlineStr">
        <is>
          <t>tvas_0</t>
        </is>
      </c>
      <c r="B38" s="17" t="n">
        <v>846</v>
      </c>
      <c r="C38" s="17" t="inlineStr">
        <is>
          <t>n</t>
        </is>
      </c>
    </row>
    <row r="39">
      <c r="A39" s="17" t="inlineStr">
        <is>
          <t>hts_1</t>
        </is>
      </c>
      <c r="B39" s="17" t="n">
        <v>2120</v>
      </c>
      <c r="C39" s="17" t="inlineStr">
        <is>
          <t>n</t>
        </is>
      </c>
    </row>
    <row r="40">
      <c r="A40" s="17" t="inlineStr">
        <is>
          <t>tvas_1</t>
        </is>
      </c>
      <c r="B40" s="17" t="n">
        <v>116.6</v>
      </c>
      <c r="C40" s="17" t="inlineStr">
        <is>
          <t>n</t>
        </is>
      </c>
    </row>
    <row r="41">
      <c r="A41" s="17" t="inlineStr">
        <is>
          <t>hts_2</t>
        </is>
      </c>
      <c r="B41" s="17" t="n">
        <v>1305</v>
      </c>
      <c r="C41" s="17" t="inlineStr">
        <is>
          <t>n</t>
        </is>
      </c>
    </row>
    <row r="42">
      <c r="A42" s="17" t="inlineStr">
        <is>
          <t>tvas_2</t>
        </is>
      </c>
      <c r="B42" s="17" t="n">
        <v>261</v>
      </c>
      <c r="C42" s="17" t="inlineStr">
        <is>
          <t>n</t>
        </is>
      </c>
    </row>
    <row r="43">
      <c r="A43" s="17" t="inlineStr">
        <is>
          <t>ht_sem</t>
        </is>
      </c>
      <c r="B43" s="17" t="n">
        <v>11885</v>
      </c>
      <c r="C43" s="17" t="inlineStr">
        <is>
          <t>n</t>
        </is>
      </c>
    </row>
    <row r="44">
      <c r="A44" s="17" t="inlineStr">
        <is>
          <t>tva_sem</t>
        </is>
      </c>
      <c r="B44" s="17" t="n">
        <v>1223.6</v>
      </c>
      <c r="C44" s="17" t="inlineStr">
        <is>
          <t>n</t>
        </is>
      </c>
    </row>
    <row r="45">
      <c r="A45" s="17" t="inlineStr">
        <is>
          <t>ttc_sem</t>
        </is>
      </c>
      <c r="B45" s="17" t="n">
        <v>13108.6</v>
      </c>
      <c r="C45" s="17" t="inlineStr">
        <is>
          <t>n</t>
        </is>
      </c>
    </row>
    <row r="46">
      <c r="A46" s="17" t="inlineStr">
        <is>
          <t>tx_sem</t>
        </is>
      </c>
      <c r="B46" s="17" t="n">
        <v>0.1029533024821203</v>
      </c>
      <c r="C46" s="17" t="inlineStr">
        <is>
          <t>p</t>
        </is>
      </c>
    </row>
    <row r="47">
      <c r="A47" s="17" t="inlineStr">
        <is>
          <t>ded_0</t>
        </is>
      </c>
      <c r="B47" s="17" t="n">
        <v>360</v>
      </c>
      <c r="C47" s="17" t="inlineStr">
        <is>
          <t>n</t>
        </is>
      </c>
    </row>
    <row r="48">
      <c r="A48" s="17" t="inlineStr">
        <is>
          <t>ded_1</t>
        </is>
      </c>
      <c r="B48" s="17" t="n">
        <v>132</v>
      </c>
      <c r="C48" s="17" t="inlineStr">
        <is>
          <t>n</t>
        </is>
      </c>
    </row>
    <row r="49">
      <c r="A49" s="17" t="inlineStr">
        <is>
          <t>ded_2</t>
        </is>
      </c>
      <c r="B49" s="17" t="n">
        <v>124</v>
      </c>
      <c r="C49" s="17" t="inlineStr">
        <is>
          <t>n</t>
        </is>
      </c>
    </row>
    <row r="50">
      <c r="A50" s="17" t="inlineStr">
        <is>
          <t>ded_tot</t>
        </is>
      </c>
      <c r="B50" s="17" t="n">
        <v>616</v>
      </c>
      <c r="C50" s="17" t="inlineStr">
        <is>
          <t>n</t>
        </is>
      </c>
    </row>
    <row r="51">
      <c r="A51" s="17" t="inlineStr">
        <is>
          <t>collectee</t>
        </is>
      </c>
      <c r="B51" s="17" t="n">
        <v>1223.6</v>
      </c>
      <c r="C51" s="17" t="inlineStr">
        <is>
          <t>n</t>
        </is>
      </c>
    </row>
    <row r="52">
      <c r="A52" s="17" t="inlineStr">
        <is>
          <t>reverser</t>
        </is>
      </c>
      <c r="B52" s="17" t="n">
        <v>607.6</v>
      </c>
      <c r="C52" s="17" t="inlineStr">
        <is>
          <t>n</t>
        </is>
      </c>
    </row>
    <row r="53">
      <c r="A53" s="17" t="inlineStr">
        <is>
          <t>ctrl_ttc</t>
        </is>
      </c>
      <c r="B53" s="17" t="n">
        <v>13108.6</v>
      </c>
      <c r="C53" s="17" t="inlineStr">
        <is>
          <t>n</t>
        </is>
      </c>
    </row>
    <row r="54">
      <c r="A54" s="17" t="inlineStr">
        <is>
          <t>faux</t>
        </is>
      </c>
      <c r="B54" s="17" t="n">
        <v>11916.91</v>
      </c>
      <c r="C54" s="17" t="inlineStr">
        <is>
          <t>n</t>
        </is>
      </c>
    </row>
    <row r="55">
      <c r="A55" s="17" t="inlineStr">
        <is>
          <t>ecart</t>
        </is>
      </c>
      <c r="B55" s="17" t="n">
        <v>31.91</v>
      </c>
      <c r="C55" s="17" t="inlineStr">
        <is>
          <t>n</t>
        </is>
      </c>
    </row>
    <row r="56">
      <c r="A56" s="17" t="inlineStr">
        <is>
          <t>jour_max</t>
        </is>
      </c>
      <c r="B56" s="17" t="inlineStr">
        <is>
          <t>SAMEDI</t>
        </is>
      </c>
      <c r="C56" s="17" t="inlineStr">
        <is>
          <t>t</t>
        </is>
      </c>
    </row>
    <row r="57">
      <c r="A57" s="17" t="inlineStr">
        <is>
          <t>cause</t>
        </is>
      </c>
      <c r="B57" s="17" t="inlineStr">
        <is>
          <t>CONFISERIE</t>
        </is>
      </c>
      <c r="C57" s="17" t="inlineStr">
        <is>
          <t>t</t>
        </is>
      </c>
    </row>
    <row r="58">
      <c r="A58" s="17" t="inlineStr">
        <is>
          <t>txj_Lundi</t>
        </is>
      </c>
      <c r="B58" s="17" t="n">
        <v>0.1022147651006712</v>
      </c>
      <c r="C58" s="17" t="inlineStr">
        <is>
          <t>p</t>
        </is>
      </c>
    </row>
    <row r="59">
      <c r="A59" s="17" t="inlineStr">
        <is>
          <t>txj_Mardi</t>
        </is>
      </c>
      <c r="B59" s="17" t="n">
        <v>0.1034188034188034</v>
      </c>
      <c r="C59" s="17" t="inlineStr">
        <is>
          <t>p</t>
        </is>
      </c>
    </row>
    <row r="60">
      <c r="A60" s="17" t="inlineStr">
        <is>
          <t>txj_Mercredi</t>
        </is>
      </c>
      <c r="B60" s="17" t="n">
        <v>0.1024605678233439</v>
      </c>
      <c r="C60" s="17" t="inlineStr">
        <is>
          <t>p</t>
        </is>
      </c>
    </row>
    <row r="61">
      <c r="A61" s="17" t="inlineStr">
        <is>
          <t>txj_Jeudi</t>
        </is>
      </c>
      <c r="B61" s="17" t="n">
        <v>0.1021176470588235</v>
      </c>
      <c r="C61" s="17" t="inlineStr">
        <is>
          <t>p</t>
        </is>
      </c>
    </row>
    <row r="62">
      <c r="A62" s="17" t="inlineStr">
        <is>
          <t>txj_Vendredi</t>
        </is>
      </c>
      <c r="B62" s="17" t="n">
        <v>0.1031111111111111</v>
      </c>
      <c r="C62" s="17" t="inlineStr">
        <is>
          <t>p</t>
        </is>
      </c>
    </row>
    <row r="63">
      <c r="A63" s="17" t="inlineStr">
        <is>
          <t>txj_Samedi</t>
        </is>
      </c>
      <c r="B63" s="17" t="n">
        <v>0.1047435897435897</v>
      </c>
      <c r="C63" s="17" t="inlineStr">
        <is>
          <t>p</t>
        </is>
      </c>
    </row>
    <row r="64">
      <c r="A64" s="17" t="inlineStr">
        <is>
          <t>txj_Dimanche</t>
        </is>
      </c>
      <c r="B64" s="17" t="n">
        <v>0.1009090909090909</v>
      </c>
      <c r="C64" s="17" t="inlineStr">
        <is>
          <t>p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C2B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2026-08-18T10:47:41Z</dcterms:created>
  <dcterms:modified xmlns:dcterms="http://purl.org/dc/terms/" xmlns:xsi="http://www.w3.org/2001/XMLSchema-instance" xsi:type="dcterms:W3CDTF">2026-08-18T10:47:42Z</dcterms:modified>
</cp:coreProperties>
</file>